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Q:\ASBP-WorkingFiles\Initiatives &amp; Projects\Bushfires 2019-2020\WWF-Rare Bloom Project\Reporting\2023\Q4 Dec 2023\"/>
    </mc:Choice>
  </mc:AlternateContent>
  <xr:revisionPtr revIDLastSave="0" documentId="13_ncr:1_{1850FC1E-E070-4B0C-88A1-B124757FA0C6}" xr6:coauthVersionLast="47" xr6:coauthVersionMax="47" xr10:uidLastSave="{00000000-0000-0000-0000-000000000000}"/>
  <bookViews>
    <workbookView xWindow="-28920" yWindow="-120" windowWidth="29040" windowHeight="15720" tabRatio="880" activeTab="6" xr2:uid="{7FC176E3-C873-4D71-9D3C-2509F473C19C}"/>
  </bookViews>
  <sheets>
    <sheet name="Total Sp Supported" sheetId="15" r:id="rId1"/>
    <sheet name="Rapid Flora Assessment " sheetId="1" r:id="rId2"/>
    <sheet name="Germplasm Collection" sheetId="6" r:id="rId3"/>
    <sheet name="Germination Trials" sheetId="10" r:id="rId4"/>
    <sheet name="Propogation and use" sheetId="9" r:id="rId5"/>
    <sheet name="Scholarship Sp." sheetId="14" r:id="rId6"/>
    <sheet name="Expenditure" sheetId="12" r:id="rId7"/>
    <sheet name="Drop down Data" sheetId="2" state="hidden" r:id="rId8"/>
  </sheets>
  <definedNames>
    <definedName name="_xlnm._FilterDatabase" localSheetId="6" hidden="1">Expenditure!$A$3:$H$358</definedName>
    <definedName name="_xlnm._FilterDatabase" localSheetId="3" hidden="1">'Germination Trials'!$A$2:$K$96</definedName>
    <definedName name="_xlnm._FilterDatabase" localSheetId="2" hidden="1">'Germplasm Collection'!$A$2:$W$209</definedName>
    <definedName name="_xlnm._FilterDatabase" localSheetId="4" hidden="1">'Propogation and use'!$A$2:$M$17</definedName>
    <definedName name="_xlnm._FilterDatabase" localSheetId="1" hidden="1">'Rapid Flora Assessment '!$A$2:$LK$9</definedName>
    <definedName name="_xlnm._FilterDatabase" localSheetId="0" hidden="1">'Total Sp Supported'!$A$3:$E$186</definedName>
    <definedName name="_xlnm.Print_Area" localSheetId="6">Expenditure!$A$1:$H$360</definedName>
    <definedName name="_xlnm.Print_Area" localSheetId="0">'Total Sp Supported'!$A$1:$D$47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7" i="12" l="1"/>
  <c r="E368" i="12"/>
  <c r="F354" i="12"/>
  <c r="F342" i="12"/>
  <c r="F324" i="12"/>
  <c r="F368" i="12"/>
  <c r="F374" i="12"/>
  <c r="F371" i="12"/>
  <c r="F369" i="12"/>
  <c r="E370" i="12"/>
  <c r="E369" i="12"/>
  <c r="E366" i="12"/>
  <c r="D367" i="12"/>
  <c r="D370" i="12"/>
  <c r="E367" i="12" l="1"/>
  <c r="D360" i="12"/>
  <c r="D368" i="12"/>
  <c r="D369" i="12"/>
  <c r="F370" i="12"/>
  <c r="E373" i="12"/>
  <c r="D373" i="12"/>
  <c r="E371" i="12"/>
  <c r="D371" i="12"/>
  <c r="F366" i="12"/>
  <c r="D366" i="12"/>
  <c r="F372" i="12"/>
  <c r="E372" i="12"/>
  <c r="D372" i="12"/>
  <c r="F375" i="12" l="1"/>
  <c r="D375" i="12"/>
  <c r="E375" i="12"/>
  <c r="G360" i="12" l="1"/>
  <c r="F36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tc={FF72A8E7-F400-41E7-AAEF-34A7BCB0E9B0}</author>
  </authors>
  <commentList>
    <comment ref="S161" authorId="0" shapeId="0" xr:uid="{FF72A8E7-F400-41E7-AAEF-34A7BCB0E9B0}">
      <text>
        <t>[Threaded comment]
Your version of Excel allows you to read this threaded comment; however, any edits to it will get removed if the file is opened in a newer version of Excel. Learn more: https://go.microsoft.com/fwlink/?linkid=870924
Comment:
    All collections have been processed and screened using x-ray techniques but not get germ tested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Damian Wrigley</author>
  </authors>
  <commentList>
    <comment ref="G2" authorId="0" shapeId="0" xr:uid="{96F092CC-FE18-415D-A39D-85D205B37FB1}">
      <text>
        <r>
          <rPr>
            <sz val="9"/>
            <color indexed="81"/>
            <rFont val="Tahoma"/>
            <family val="2"/>
          </rPr>
          <t xml:space="preserve">indicate the area of planting </t>
        </r>
        <r>
          <rPr>
            <b/>
            <sz val="9"/>
            <color indexed="81"/>
            <rFont val="Tahoma"/>
            <family val="2"/>
          </rPr>
          <t>not</t>
        </r>
        <r>
          <rPr>
            <sz val="9"/>
            <color indexed="81"/>
            <rFont val="Tahoma"/>
            <family val="2"/>
          </rPr>
          <t xml:space="preserve"> the area of an exclosure, National Park or other planting location.</t>
        </r>
      </text>
    </comment>
  </commentList>
</comments>
</file>

<file path=xl/sharedStrings.xml><?xml version="1.0" encoding="utf-8"?>
<sst xmlns="http://schemas.openxmlformats.org/spreadsheetml/2006/main" count="6299" uniqueCount="1059">
  <si>
    <t>Site ID</t>
  </si>
  <si>
    <t>Date</t>
  </si>
  <si>
    <t>Species</t>
  </si>
  <si>
    <t>Observer(s)</t>
  </si>
  <si>
    <t>Location</t>
  </si>
  <si>
    <t>State</t>
  </si>
  <si>
    <t>Subdivision</t>
  </si>
  <si>
    <t>WA</t>
  </si>
  <si>
    <t>ACT</t>
  </si>
  <si>
    <t>NSW</t>
  </si>
  <si>
    <t>NT</t>
  </si>
  <si>
    <t>VIC</t>
  </si>
  <si>
    <t>QLD</t>
  </si>
  <si>
    <t>SA</t>
  </si>
  <si>
    <t>Special Geographic Unit</t>
  </si>
  <si>
    <t>Vegetation type</t>
  </si>
  <si>
    <t>Landform</t>
  </si>
  <si>
    <t>Target Sp present on site</t>
  </si>
  <si>
    <t>Yes</t>
  </si>
  <si>
    <t>No</t>
  </si>
  <si>
    <t>Habit</t>
  </si>
  <si>
    <t>Habitat Niche</t>
  </si>
  <si>
    <t>Abundance</t>
  </si>
  <si>
    <t>Frequent</t>
  </si>
  <si>
    <t>Occasional</t>
  </si>
  <si>
    <t>Rare</t>
  </si>
  <si>
    <t>Dominant</t>
  </si>
  <si>
    <t>Abundant</t>
  </si>
  <si>
    <t>Uncommon</t>
  </si>
  <si>
    <t>Common</t>
  </si>
  <si>
    <t>Yes/No</t>
  </si>
  <si>
    <t>Population Size</t>
  </si>
  <si>
    <t>Size</t>
  </si>
  <si>
    <t>Percent Live Mature Individuals</t>
  </si>
  <si>
    <t>Estimated Fire Affected</t>
  </si>
  <si>
    <t xml:space="preserve">Life History </t>
  </si>
  <si>
    <t>Life History</t>
  </si>
  <si>
    <t>Obligate Seeder</t>
  </si>
  <si>
    <t>Resprouter</t>
  </si>
  <si>
    <t>Epicormic</t>
  </si>
  <si>
    <t>Seedlings</t>
  </si>
  <si>
    <t>Lignotuber/Basal</t>
  </si>
  <si>
    <t>Recruitment Type</t>
  </si>
  <si>
    <t>Reproductive State</t>
  </si>
  <si>
    <t>Sterile</t>
  </si>
  <si>
    <t>Buds</t>
  </si>
  <si>
    <t>Flowers</t>
  </si>
  <si>
    <t>Seeds</t>
  </si>
  <si>
    <t>Fruit</t>
  </si>
  <si>
    <t>Fire Severity Class</t>
  </si>
  <si>
    <t>Remaining Canopy Cover</t>
  </si>
  <si>
    <t>&lt;30%</t>
  </si>
  <si>
    <t>30-70%</t>
  </si>
  <si>
    <t>&gt;70%</t>
  </si>
  <si>
    <t>Scorch Height Above Ground</t>
  </si>
  <si>
    <t>Date of fire/ Time since Fire</t>
  </si>
  <si>
    <t>% Trees Apparently Dead</t>
  </si>
  <si>
    <t>Strata Scorched</t>
  </si>
  <si>
    <t>canopy</t>
  </si>
  <si>
    <t>sub-canopy</t>
  </si>
  <si>
    <t>ground cover</t>
  </si>
  <si>
    <t>shrubs</t>
  </si>
  <si>
    <t>Remaining Canopy Cover/
% trees aparently dead</t>
  </si>
  <si>
    <t>Strata Scorched/
consumed/
regeneration</t>
  </si>
  <si>
    <t>Strata Consumed</t>
  </si>
  <si>
    <t>Regeneration</t>
  </si>
  <si>
    <t>Reshooting Species Present</t>
  </si>
  <si>
    <t>Seedling Species Present</t>
  </si>
  <si>
    <t>Other Threats</t>
  </si>
  <si>
    <t>Vouchers</t>
  </si>
  <si>
    <t>Collection number</t>
  </si>
  <si>
    <t>Photos</t>
  </si>
  <si>
    <t>Photo points</t>
  </si>
  <si>
    <t>Photo point 1</t>
  </si>
  <si>
    <t xml:space="preserve">Photo point 2 </t>
  </si>
  <si>
    <t>Image file Number</t>
  </si>
  <si>
    <t>Project</t>
  </si>
  <si>
    <t>Tranche 2</t>
  </si>
  <si>
    <t>WWF</t>
  </si>
  <si>
    <t>Phoenix</t>
  </si>
  <si>
    <t>Garfield Weston</t>
  </si>
  <si>
    <t>Uk Govt FCO</t>
  </si>
  <si>
    <t>20 by 2020</t>
  </si>
  <si>
    <t>Partner</t>
  </si>
  <si>
    <t>ANBG</t>
  </si>
  <si>
    <t>BGPA</t>
  </si>
  <si>
    <t>BGSH</t>
  </si>
  <si>
    <t>DBCA</t>
  </si>
  <si>
    <t>GBDBG/ASDP</t>
  </si>
  <si>
    <t>RBGDT</t>
  </si>
  <si>
    <t>RBGV</t>
  </si>
  <si>
    <t>RTBG</t>
  </si>
  <si>
    <t>BBG/Qld Herb</t>
  </si>
  <si>
    <t>Seed Collections</t>
  </si>
  <si>
    <t>Germination Trials</t>
  </si>
  <si>
    <t>existing collection</t>
  </si>
  <si>
    <t>new collection</t>
  </si>
  <si>
    <t>duplicate collection</t>
  </si>
  <si>
    <t>genetic diversity collection</t>
  </si>
  <si>
    <t xml:space="preserve">new collection </t>
  </si>
  <si>
    <t>Comments</t>
  </si>
  <si>
    <t>Conservation status under the EPBC Act</t>
  </si>
  <si>
    <t>Conservation status under State/Territory Legislation</t>
  </si>
  <si>
    <t>Number of collections</t>
  </si>
  <si>
    <t>How many localities/ provenances/ populations were these collections made from?</t>
  </si>
  <si>
    <t>Number of collections with new provenances added to conservation seed banks</t>
  </si>
  <si>
    <t>How many of these collections are large enough to be considered a conservation collection?</t>
  </si>
  <si>
    <t>Condition assessment/Rapid on-ground flora survey</t>
  </si>
  <si>
    <t>Duplicate collections/Bulking up</t>
  </si>
  <si>
    <t>Genetic diversity field collecting</t>
  </si>
  <si>
    <t>Germination trials existing collection</t>
  </si>
  <si>
    <t>Germination trials new collection</t>
  </si>
  <si>
    <t>New species collections</t>
  </si>
  <si>
    <t>Restoration</t>
  </si>
  <si>
    <t>Seed production existing collections</t>
  </si>
  <si>
    <t>Seed production new collections</t>
  </si>
  <si>
    <t>Other</t>
  </si>
  <si>
    <t>Administration, Reporting, Communications</t>
  </si>
  <si>
    <t>Appendix #</t>
  </si>
  <si>
    <t>Appendix 1</t>
  </si>
  <si>
    <t>Project Funding allocated under Appendix</t>
  </si>
  <si>
    <t>Totals</t>
  </si>
  <si>
    <t>Does this taxon have economic potential? 
(Y/N)</t>
  </si>
  <si>
    <t>Is the taxon being collected to identify the most appropriate storage methods for its conservation and use? 
(Y/N)</t>
  </si>
  <si>
    <t>Are there more than 3 known localities/ provenances/ populations of this taxa? 
(Y/N)</t>
  </si>
  <si>
    <t>Seeds are processed and screened against standard germination protocols 
(Y/N)</t>
  </si>
  <si>
    <t>Do these seeds present dormancy challenges?
(Y/N)</t>
  </si>
  <si>
    <t>not collected</t>
  </si>
  <si>
    <t>Project activities</t>
  </si>
  <si>
    <t>CW status</t>
  </si>
  <si>
    <t>extinct</t>
  </si>
  <si>
    <t>extinct in the wild</t>
  </si>
  <si>
    <t>critically endangered</t>
  </si>
  <si>
    <t>endangered</t>
  </si>
  <si>
    <t>vulnerable</t>
  </si>
  <si>
    <t>conservation dependent</t>
  </si>
  <si>
    <t>Not listed</t>
  </si>
  <si>
    <t>IBRA</t>
  </si>
  <si>
    <t>ARC</t>
  </si>
  <si>
    <t>ARP</t>
  </si>
  <si>
    <t>AUA</t>
  </si>
  <si>
    <t>AVW</t>
  </si>
  <si>
    <t>BBN</t>
  </si>
  <si>
    <t>BBS</t>
  </si>
  <si>
    <t>BEL</t>
  </si>
  <si>
    <t>BHC</t>
  </si>
  <si>
    <t>BRT</t>
  </si>
  <si>
    <t>CAR</t>
  </si>
  <si>
    <t>CEA</t>
  </si>
  <si>
    <t>CEK</t>
  </si>
  <si>
    <t>CER</t>
  </si>
  <si>
    <t>CHC</t>
  </si>
  <si>
    <t>CMC</t>
  </si>
  <si>
    <t>COO</t>
  </si>
  <si>
    <t>COP</t>
  </si>
  <si>
    <t>COS</t>
  </si>
  <si>
    <t>CYP</t>
  </si>
  <si>
    <t>DAB</t>
  </si>
  <si>
    <t>DAC</t>
  </si>
  <si>
    <t>DAL</t>
  </si>
  <si>
    <t>DEU</t>
  </si>
  <si>
    <t>DMR</t>
  </si>
  <si>
    <t>DRP</t>
  </si>
  <si>
    <t>EIU</t>
  </si>
  <si>
    <t>ESP</t>
  </si>
  <si>
    <t>EYB</t>
  </si>
  <si>
    <t>FIN</t>
  </si>
  <si>
    <t>FLB</t>
  </si>
  <si>
    <t>FUR</t>
  </si>
  <si>
    <t>GAS</t>
  </si>
  <si>
    <t>GAW</t>
  </si>
  <si>
    <t>GES</t>
  </si>
  <si>
    <t>GFU</t>
  </si>
  <si>
    <t>GID</t>
  </si>
  <si>
    <t>GSD</t>
  </si>
  <si>
    <t>GUC</t>
  </si>
  <si>
    <t>GUP</t>
  </si>
  <si>
    <t>GVD</t>
  </si>
  <si>
    <t>HAM</t>
  </si>
  <si>
    <t>ITI</t>
  </si>
  <si>
    <t>JAF</t>
  </si>
  <si>
    <t>KAN</t>
  </si>
  <si>
    <t>KIN</t>
  </si>
  <si>
    <t>LSD</t>
  </si>
  <si>
    <t>MAC</t>
  </si>
  <si>
    <t>MAL</t>
  </si>
  <si>
    <t>MDD</t>
  </si>
  <si>
    <t>MGD</t>
  </si>
  <si>
    <t>MII</t>
  </si>
  <si>
    <t>MUL</t>
  </si>
  <si>
    <t>MUR</t>
  </si>
  <si>
    <t>NAN</t>
  </si>
  <si>
    <t>NCP</t>
  </si>
  <si>
    <t>NET</t>
  </si>
  <si>
    <t>NNC</t>
  </si>
  <si>
    <t>NOK</t>
  </si>
  <si>
    <t>NSS</t>
  </si>
  <si>
    <t>NUL</t>
  </si>
  <si>
    <t>OVP</t>
  </si>
  <si>
    <t>PCK</t>
  </si>
  <si>
    <t>PIL</t>
  </si>
  <si>
    <t>PSI</t>
  </si>
  <si>
    <t>RIV</t>
  </si>
  <si>
    <t>SAI</t>
  </si>
  <si>
    <t>SCP</t>
  </si>
  <si>
    <t>SEC</t>
  </si>
  <si>
    <t>SEH</t>
  </si>
  <si>
    <t>SEQ</t>
  </si>
  <si>
    <t>SSD</t>
  </si>
  <si>
    <t>STP</t>
  </si>
  <si>
    <t>STU</t>
  </si>
  <si>
    <t>SVP</t>
  </si>
  <si>
    <t>SWA</t>
  </si>
  <si>
    <t>SYB</t>
  </si>
  <si>
    <t>TAN</t>
  </si>
  <si>
    <t>TCH</t>
  </si>
  <si>
    <t>TIW</t>
  </si>
  <si>
    <t>TNM</t>
  </si>
  <si>
    <t>TNS</t>
  </si>
  <si>
    <t>TSE</t>
  </si>
  <si>
    <t>TSR</t>
  </si>
  <si>
    <t>TWE</t>
  </si>
  <si>
    <t>VIB</t>
  </si>
  <si>
    <t>VIM</t>
  </si>
  <si>
    <t>WAR</t>
  </si>
  <si>
    <t>WET</t>
  </si>
  <si>
    <t>YAL</t>
  </si>
  <si>
    <t>Type of Collection (new or existing)</t>
  </si>
  <si>
    <t># of trials conducted</t>
  </si>
  <si>
    <t>Species Name</t>
  </si>
  <si>
    <t>Contracted Activity</t>
  </si>
  <si>
    <t>Appendix 2</t>
  </si>
  <si>
    <t>Appendicies</t>
  </si>
  <si>
    <t>Appendix 3</t>
  </si>
  <si>
    <r>
      <t xml:space="preserve">Project Funding Expensed </t>
    </r>
    <r>
      <rPr>
        <b/>
        <u/>
        <sz val="11"/>
        <color theme="1"/>
        <rFont val="Calibri"/>
        <family val="2"/>
        <scheme val="minor"/>
      </rPr>
      <t>during reporting period</t>
    </r>
  </si>
  <si>
    <t>In-Kind Contribution expenditure</t>
  </si>
  <si>
    <t xml:space="preserve">Local area of occurrence </t>
  </si>
  <si>
    <t>Is the taxon new to Australia's seed bank collections? i.e. no existing collection in any Australian seed bank 
(Y/N)</t>
  </si>
  <si>
    <t>Species name</t>
  </si>
  <si>
    <t>cuttings</t>
  </si>
  <si>
    <t>Germination protocol established (Y/N)</t>
  </si>
  <si>
    <r>
      <rPr>
        <b/>
        <sz val="11"/>
        <rFont val="Calibri"/>
        <family val="2"/>
        <scheme val="minor"/>
      </rPr>
      <t>IBRA Bio-region</t>
    </r>
    <r>
      <rPr>
        <u/>
        <sz val="11"/>
        <color theme="10"/>
        <rFont val="Calibri"/>
        <family val="2"/>
        <scheme val="minor"/>
      </rPr>
      <t xml:space="preserve">
(Click here for map of regions)</t>
    </r>
  </si>
  <si>
    <t>Germination (%)</t>
  </si>
  <si>
    <t>Viability in final test (%)</t>
  </si>
  <si>
    <t>Endemic to Australia 
(Y/N)</t>
  </si>
  <si>
    <r>
      <t xml:space="preserve">Comments:
</t>
    </r>
    <r>
      <rPr>
        <sz val="11"/>
        <color rgb="FF000000"/>
        <rFont val="Calibri"/>
        <family val="2"/>
        <scheme val="minor"/>
      </rPr>
      <t>-explain if this collection replaces a target species
 -number of seeds or plants collected
- population size
- Habitat type</t>
    </r>
  </si>
  <si>
    <t>ASBP Secretariat</t>
  </si>
  <si>
    <t>Planting type</t>
  </si>
  <si>
    <t>Seed Production Area (new collection)</t>
  </si>
  <si>
    <t>Seed Production Area (existing collection)</t>
  </si>
  <si>
    <t>Translocation</t>
  </si>
  <si>
    <r>
      <t xml:space="preserve">Species
</t>
    </r>
    <r>
      <rPr>
        <sz val="11"/>
        <color rgb="FF000000"/>
        <rFont val="Calibri"/>
        <family val="2"/>
        <scheme val="minor"/>
      </rPr>
      <t>(one per row)</t>
    </r>
  </si>
  <si>
    <r>
      <t xml:space="preserve">Number of plants </t>
    </r>
    <r>
      <rPr>
        <b/>
        <u/>
        <sz val="11"/>
        <color rgb="FF000000"/>
        <rFont val="Calibri"/>
        <family val="2"/>
        <scheme val="minor"/>
      </rPr>
      <t>propagated</t>
    </r>
    <r>
      <rPr>
        <b/>
        <sz val="11"/>
        <color rgb="FF000000"/>
        <rFont val="Calibri"/>
        <family val="2"/>
        <scheme val="minor"/>
      </rPr>
      <t xml:space="preserve"> for your planting event</t>
    </r>
  </si>
  <si>
    <r>
      <t xml:space="preserve">Type of Planting  
</t>
    </r>
    <r>
      <rPr>
        <sz val="11"/>
        <color rgb="FF000000"/>
        <rFont val="Calibri"/>
        <family val="2"/>
        <scheme val="minor"/>
      </rPr>
      <t>(Translocation/
Restoration/
Seed production area/Living collection)</t>
    </r>
  </si>
  <si>
    <t>Living collection</t>
  </si>
  <si>
    <t>Date of planting event</t>
  </si>
  <si>
    <r>
      <t xml:space="preserve">Total planting area 
</t>
    </r>
    <r>
      <rPr>
        <sz val="11"/>
        <color rgb="FF000000"/>
        <rFont val="Calibri"/>
        <family val="2"/>
        <scheme val="minor"/>
      </rPr>
      <t>(m2)</t>
    </r>
  </si>
  <si>
    <r>
      <t xml:space="preserve">Number of plants </t>
    </r>
    <r>
      <rPr>
        <b/>
        <u/>
        <sz val="11"/>
        <rFont val="Calibri"/>
        <family val="2"/>
        <scheme val="minor"/>
      </rPr>
      <t>planted</t>
    </r>
    <r>
      <rPr>
        <b/>
        <sz val="11"/>
        <rFont val="Calibri"/>
        <family val="2"/>
        <scheme val="minor"/>
      </rPr>
      <t xml:space="preserve"> at your planting event.</t>
    </r>
  </si>
  <si>
    <t>Place of planting event</t>
  </si>
  <si>
    <t>Is this species on your target list (appendicies from your agreement)?</t>
  </si>
  <si>
    <t>Trials</t>
  </si>
  <si>
    <t>Completed</t>
  </si>
  <si>
    <t>ongoing</t>
  </si>
  <si>
    <t>Trails completed or ongoing?</t>
  </si>
  <si>
    <t>Reporting period</t>
  </si>
  <si>
    <t>State collected</t>
  </si>
  <si>
    <t>Euphrasia caudata</t>
  </si>
  <si>
    <t xml:space="preserve">Euphrasia collina </t>
  </si>
  <si>
    <t xml:space="preserve">ANBG was able to carry out collection activity by leveraging off other projects with activities in the same area during the first half of 2021. </t>
  </si>
  <si>
    <t>Euphrasia collina subsp. diversicolor</t>
  </si>
  <si>
    <t>Euphrasia collina subsp. lapidosa</t>
  </si>
  <si>
    <t>No activity for this quarter</t>
  </si>
  <si>
    <t>ANPC</t>
  </si>
  <si>
    <t>Quote for videos received and contract signed with videographer, and online meetings held. In-kind provided by Business Manager, GG3 Project Manager and GG3 steering committee members.</t>
  </si>
  <si>
    <t xml:space="preserve">Online meetings held with videographer and producer. Two videos have been planned with some footage already taken, planned for release Feb and May 2022. In-kind provided by GG3 Project Manager, GG3 steering committee members and video interviewees. </t>
  </si>
  <si>
    <t xml:space="preserve">First invoice paid to videographer for pre-production and production of the two videos. In-kind provided by GG3 Project Manager, GG3 steering committee members and video interviewees. </t>
  </si>
  <si>
    <t>Whilst the project activities are running as scheduled with commencement of the germination and fungi viability trials, we are yet to record any expenditure against the project given we are yet to finalise the agreement and invoicing</t>
  </si>
  <si>
    <t xml:space="preserve">Whilst the project activities are running as scheduled with commencement of the germination and fungi viability trials, we are yet to record any expenditure against the project given the very recent finalisation of the agreement and invoicing. </t>
  </si>
  <si>
    <t>Expenditure reflects consumables, recoups for salary are in progress.</t>
  </si>
  <si>
    <t>Project activities are running as scheduled. Recoups for salary are in progress.</t>
  </si>
  <si>
    <t>Caladenia busselliana</t>
  </si>
  <si>
    <t>yes</t>
  </si>
  <si>
    <t>Threatened</t>
  </si>
  <si>
    <t>These collections represent 3 individuals not previously collected. Each collection is a whole capsule, estimated 30, 000 seeds. The total population where the collection was made is 5 individuals. Habitat type is Jarrah, Marri woodland.</t>
  </si>
  <si>
    <t>N/A</t>
  </si>
  <si>
    <t>completed</t>
  </si>
  <si>
    <t>mean viability across all stored seed lots tested (4, n=32) is 82% (SE 0.04%). Viability in fresh collected seed is 92% (SE 0.01)</t>
  </si>
  <si>
    <t>Mean germination across all stored seed lots tested (4, n=32) is 40.5% (SE 0.06%). Germination in fresh collected seed is 82% (SE 0.01)</t>
  </si>
  <si>
    <t xml:space="preserve">Trial has been scored and all green leaf seedlings were moved through the laboratory and into the glasshouse in August/September 2021. Plants are now dormant and will be scored for survival post-dormancy in Sep/Oct 2022. </t>
  </si>
  <si>
    <t>translocation</t>
  </si>
  <si>
    <t>Cheiranthera volubilis</t>
  </si>
  <si>
    <t>Vulnerable</t>
  </si>
  <si>
    <t>Approximately 300 seeds were collected in 2020 which have been utilised for germination trials and propagated for the Cygnet Park SPA on Kangaroo Island</t>
  </si>
  <si>
    <t>Coronidium adenophorum</t>
  </si>
  <si>
    <t>A seed collection of 23,000 seeds has been collected and tested in 2021</t>
  </si>
  <si>
    <t>Coronidium gunnianum</t>
  </si>
  <si>
    <t>Endangered</t>
  </si>
  <si>
    <t>We collected &amp; banked 800 seeds from Lobethal Bushland Park in the Cudlee Creek fire scar. This endangered daisy was last recorded in this reserve over 30 years ago and detected after fire. More than 100 plants have been propagated for planting in the reserve in 2021.   Seeds were also collected from two other populations in thge Mt Lofty region last year.</t>
  </si>
  <si>
    <t>Cryptostylis subulata</t>
  </si>
  <si>
    <t>Endangered (SA)</t>
  </si>
  <si>
    <t>A small population of the endangered moose orchid was collected from a private peat-bog swamp in a fire scar on Kangaroo Island with the help of the landowner.  This orchid is extremely rare on KI and two other populations observed in 2020 (not flowering) will be targeted for collection in 2021.</t>
  </si>
  <si>
    <t>Podolepis jaceoides</t>
  </si>
  <si>
    <t xml:space="preserve">We collected &amp; banked 170,000 seeds for two populations in the Kangaroo Island fire scar. These populations are much larger than the few small remnant populations on mainland SA. We're propagating plants for KI nursery and the proposed SPA at Cygnet Park on KI. </t>
  </si>
  <si>
    <t>Schoenus sculptus</t>
  </si>
  <si>
    <t xml:space="preserve">We collected &amp; banked 14,000 seeds for three populations in the Kangaroo Island fire scar. This species is better conserved within the reserve system on KI than populations on mainland SA.  </t>
  </si>
  <si>
    <t>Swainsona pyrophila</t>
  </si>
  <si>
    <t>More than five populations of the rare Swainsona pyrophila were recorded in the Secret Rocks fire scar in 2020 with seed collections from two of the larger populations. A total of 160,000 seeds have been collected &amp; banked and &gt;100 plants propagated for translocation to the Secret Rocks wildlife exclosure in 2021.</t>
  </si>
  <si>
    <t>Thelymitra grandiflora</t>
  </si>
  <si>
    <t>A total of 300,000 dust-like seeds have been collected from a population in the Mt Lofty Ranges. This is the largest collection of this rare endemic orchid banked to date. A single population known on Kangaroo Island will be targeted for collection in 2021.</t>
  </si>
  <si>
    <t>Brachyscome muelleri</t>
  </si>
  <si>
    <t>4/8/2021</t>
  </si>
  <si>
    <t>Secret Rocks Nature Reserve</t>
  </si>
  <si>
    <t>Middleback Ltd owner of Secret Rocks Nature Reserve</t>
  </si>
  <si>
    <t>Middleback Ltd owner of Secret Rocks Nature Reserve
Planted at 4 sites in the reserve</t>
  </si>
  <si>
    <t>29/7/2021</t>
  </si>
  <si>
    <t>Adelaide Botanic Gardens</t>
  </si>
  <si>
    <t xml:space="preserve">Seed collections started late August and plants will continue to produce seeds for 2-3 months. </t>
  </si>
  <si>
    <t>Propagated plants will also be established in Kangaroo Island SPA</t>
  </si>
  <si>
    <t>Lobethal Bushland Park</t>
  </si>
  <si>
    <t xml:space="preserve">Propagated plants translocated into Cudlee Creek fire scar </t>
  </si>
  <si>
    <t>Billy Goat Hill Road</t>
  </si>
  <si>
    <t>Woolworths activation activities</t>
  </si>
  <si>
    <t>Scaevola calendulacea</t>
  </si>
  <si>
    <t>Vic</t>
  </si>
  <si>
    <t xml:space="preserve">Vulnerable (Vic) </t>
  </si>
  <si>
    <t>Xerochrysum palustre</t>
  </si>
  <si>
    <t>Vulnerable (Vic); FFG listed</t>
  </si>
  <si>
    <t>Eucalyptus ovata subsp. grandifolia</t>
  </si>
  <si>
    <t>Rare (Vic)</t>
  </si>
  <si>
    <t>Polyscias "Douglas-Dennison"</t>
  </si>
  <si>
    <t>Tas</t>
  </si>
  <si>
    <t>56 cuttings taken from 2 of the five known populations so far. Material still in propagation. Remaining three populations not tackled as yet.</t>
  </si>
  <si>
    <t>Celmisia asteliifolia</t>
  </si>
  <si>
    <t>46,000 seeds. Additional collection of attractive daisy made in one of the site occupied by Anemone crassifolia.</t>
  </si>
  <si>
    <t>Isophysis tasmanica</t>
  </si>
  <si>
    <t>33,000 seeds. Additional collection of attractive primitive iris relative made in one of the site occupied by Anemone crassifolia.</t>
  </si>
  <si>
    <t>Anemone crassifolia</t>
  </si>
  <si>
    <t>Collections still being processed but will not be conservation sized. It was expected that this species would be a challenge. A larger collecting group will be attempted next season if we getting good flowering in the burnt areas in the Southwest National Park. Unknown dormancy.</t>
  </si>
  <si>
    <t>Olearia persoonioides</t>
  </si>
  <si>
    <t>165,000 seeds. Unexpected collection of another endemic daisybush made in one of the sites occupied by Anemone crassifolia. New addition to the RTBG and Australian seedbanks.</t>
  </si>
  <si>
    <t>Pimelea nivea</t>
  </si>
  <si>
    <t>Collections still to be processed, so seed numbers are not known as yet.</t>
  </si>
  <si>
    <t>Brachyscome tadgellii</t>
  </si>
  <si>
    <t xml:space="preserve">28 - 60.5 </t>
  </si>
  <si>
    <t xml:space="preserve">Treatment of Gibberellic acid improved germination, germinated over a range of temperatures 5 - 30C, now reviewing seedling performance in tubes. </t>
  </si>
  <si>
    <t>Craspedia canens</t>
  </si>
  <si>
    <t>97.1 - 100</t>
  </si>
  <si>
    <t>Treatment of Gibberellic acid did not improve germination, now reviewing seedling performance in tubes</t>
  </si>
  <si>
    <t>82.5 - 100</t>
  </si>
  <si>
    <t>Treatment of Gibberellic acid improved germination, now reviewing seedling performance in tubes, clonal spread observed</t>
  </si>
  <si>
    <t>Actinotus forysthii</t>
  </si>
  <si>
    <t>GA3 + Smoke at 20C (best germination with this collection</t>
  </si>
  <si>
    <t>GA3 at 20C</t>
  </si>
  <si>
    <t>Chorizema humile</t>
  </si>
  <si>
    <t>Critically endangered</t>
  </si>
  <si>
    <t>Accession 06826; Population 5; I/21 plants collected; 1827 seed collected</t>
  </si>
  <si>
    <t>Accession 06827; Population 3; I/6 plants collected; 163 seed collected</t>
  </si>
  <si>
    <t>Accession 06828; Population 18; I/6 plants collected; 608 seed collected</t>
  </si>
  <si>
    <t>Accession 06830; Population 1; I/37 plants collected; 1725 seed collected</t>
  </si>
  <si>
    <t>Accession 06832; Population 13; I/4 plants collected; 110 seed collected</t>
  </si>
  <si>
    <t>Accession 06833; Population 9; I/6 plants collected; 172 seed collected</t>
  </si>
  <si>
    <t>Accession 06834; Population 10; I/1 plants collected; 52 seed collected</t>
  </si>
  <si>
    <t>Accession 06835; Population 14; I/4 plants collected; 837 seed collected</t>
  </si>
  <si>
    <t>Banksia cuneata</t>
  </si>
  <si>
    <t>Accession 06807; Population 8; I/12 plants collected; 1329 follicles collected</t>
  </si>
  <si>
    <t>Accession 06808; Population 12; I/59 plants collected; 6126 follicles collected</t>
  </si>
  <si>
    <t>Accession 06809; Population 4; I/59 plants collected; 12449 follicles collected</t>
  </si>
  <si>
    <t>Accession 06810; Population 6; I/88 plants collected; 2064 follicles collected</t>
  </si>
  <si>
    <t>Accession 06811; Population 1; I/9 plants collected; 2746 follicles collected</t>
  </si>
  <si>
    <t>Accession 06812; Population 2; I/10 plants collected; 1136 follicles collected</t>
  </si>
  <si>
    <t>Accession 06813; Population ?; I/1 plants collected; 135 follicles collected</t>
  </si>
  <si>
    <t>Androcalva adenothalia</t>
  </si>
  <si>
    <t>Banksia fuscobractea</t>
  </si>
  <si>
    <t>Daviesia bursarioides</t>
  </si>
  <si>
    <t>Daviesia dielsii</t>
  </si>
  <si>
    <t>Gastrolobium appressum</t>
  </si>
  <si>
    <t>Grevillea bracteosa subsp. bracteosa</t>
  </si>
  <si>
    <t>Grevillea sp. Gillingarra (R.J. Cranfield 4087)</t>
  </si>
  <si>
    <t>Gyrostemon reticulatus</t>
  </si>
  <si>
    <t>Schoenia filifolia subsp. subulifolia</t>
  </si>
  <si>
    <t>Stylidium amabile</t>
  </si>
  <si>
    <t>No expenditure due to delay in finalising partnership agreement</t>
  </si>
  <si>
    <t>No expenditure</t>
  </si>
  <si>
    <t>Fieldwork, processing and germination work for 8 species</t>
  </si>
  <si>
    <t>Nursery production of 80 Actinotus forsythii for WWF Planting event at ABG</t>
  </si>
  <si>
    <t>Eucalyptus coccifera</t>
  </si>
  <si>
    <t>Collection made as part of the general Eucalyp collecting program. Contiued rains appears to inhibitting flowering so most sites surveyed so far have shown little if any flowering.</t>
  </si>
  <si>
    <t>Agastachys wasn't collected this season. Additional species sampled from an Anemone site.</t>
  </si>
  <si>
    <t>Large underspend due to 1) slow progress of Polyscias propagation, 2) suitable large populations of Anemone and Pimelea were not recovered.</t>
  </si>
  <si>
    <t>additional non-contracted activities delivered as in-kind</t>
  </si>
  <si>
    <t>Equipment and Supplies</t>
  </si>
  <si>
    <t>2021 Q2</t>
  </si>
  <si>
    <t>2021 Q4</t>
  </si>
  <si>
    <t>2022 Q1</t>
  </si>
  <si>
    <t>2021 Q3</t>
  </si>
  <si>
    <t>Swamp</t>
  </si>
  <si>
    <t>Euphrasia collina subsp. speciosa</t>
  </si>
  <si>
    <t>Approximately 40 plants per population, collected from 30 plants for each. Found in montane wet sclerophyll forest in Namadgi National Park.</t>
  </si>
  <si>
    <t>No expenditure this quarter, expenses will appear in 2022 Q2. ANBG was able to carry out collection activity by leveraging off other projects with activities in the same area during the first quarter of 2022.</t>
  </si>
  <si>
    <t xml:space="preserve">Recouped salary </t>
  </si>
  <si>
    <t>Leptomeria aphylla</t>
  </si>
  <si>
    <t xml:space="preserve">A total of 2,400 seeds collected from 4 sub-populations on Kangaroo Island. </t>
  </si>
  <si>
    <t>Billardiera uniflora</t>
  </si>
  <si>
    <t>Fruits bagged on multiple plants for Kangaroo Island populations in January 2022 but fruit still immature in March 2022. Collections planned in April 2022.</t>
  </si>
  <si>
    <t xml:space="preserve">Pimelea macrostegia </t>
  </si>
  <si>
    <t>A total of 1,800 seeds collected from 3 sub-populations.</t>
  </si>
  <si>
    <t>Boronia edwardsii</t>
  </si>
  <si>
    <t>A total of 490 seeds collected from 2 sub-populations. Difficult to collect a lot of seeds. Bags were placed around developing capsules to increase seed collection.</t>
  </si>
  <si>
    <t>Caladenia lowanensis</t>
  </si>
  <si>
    <t>Over 1.4 million dust-like seeds have been collected from 2 populations from near Bordertown. This is the first time this rare orchid is banked to date for South Auistralia.</t>
  </si>
  <si>
    <t>Phebalium calicola</t>
  </si>
  <si>
    <t>A total of 1,200 seeds collected from the one known population. This is the largest collection for this endangered shrub endemic to SE region of SA.</t>
  </si>
  <si>
    <t>Thelymitra epipactoides</t>
  </si>
  <si>
    <t>Over 5.7 million dust-like seeds have been collected from 4 populations.</t>
  </si>
  <si>
    <t>Thelymitra matthewsii</t>
  </si>
  <si>
    <t>About 400,000 dust-like seeds have been collected from a population in Messent CP.</t>
  </si>
  <si>
    <t>Phebalium stenophyllum</t>
  </si>
  <si>
    <t>A collection of 2,900 seeds was collected from this new recorded population. This taxon was only previsouly known from a single occurernce on private  property near Bangham in the SE region for South Australia</t>
  </si>
  <si>
    <t>Cygnet River</t>
  </si>
  <si>
    <t>Propagated plants will be established in Kangaroo Island SPA and a number of  private properties (possible 3) on KI later this year</t>
  </si>
  <si>
    <t>Accession 06816; Population 1; I/19 plants collected; 369 seed collected</t>
  </si>
  <si>
    <t>Accession 06819; Population 3; I/1 plants collected; 173 seed collected</t>
  </si>
  <si>
    <t>Accession 06869; Population 1;  I/1 plants collected; 2 seed collected</t>
  </si>
  <si>
    <t>Accession 06870; Population 5;  I/26 plants collected; 723 seed collected</t>
  </si>
  <si>
    <t>Accession 06871; Population 6; I/15 plants collected; 128 seed collected</t>
  </si>
  <si>
    <t>Accession 06865; I/7 plants collected; 65 seed collected</t>
  </si>
  <si>
    <t>Accession 06829; Population 1; I/6 plants collected; 208 seed collected</t>
  </si>
  <si>
    <t>Accession 06861; Popualtion 23;  I/17, I/8 plants collected; 1382 seed collected</t>
  </si>
  <si>
    <t>Accession 06862; Population 24; I/4, I/4 plants collected; 302 seed collected</t>
  </si>
  <si>
    <t>Accession 06863; Population 8; I/11 plants collected; 703 seed collected</t>
  </si>
  <si>
    <t>Accession 06864; Population 7; I/56 plants collected; 1970 seed collected</t>
  </si>
  <si>
    <t>Accession 06860; Population 1;  I/4 plants collected; 142 seed collected</t>
  </si>
  <si>
    <t>Accession 06817; Population 4; B/1000 plants collected; 105000 fruit collected</t>
  </si>
  <si>
    <t>Eremophila koobabbiensis</t>
  </si>
  <si>
    <t>Hakea megalosperma</t>
  </si>
  <si>
    <t>Accession 06890; Population 5; I/10 plants collected; 48 seed collected</t>
  </si>
  <si>
    <t>Spirogardnera rubescens</t>
  </si>
  <si>
    <t>Darwinia chapmaniana</t>
  </si>
  <si>
    <t>06828</t>
  </si>
  <si>
    <t>06835</t>
  </si>
  <si>
    <t>06861</t>
  </si>
  <si>
    <t>06862</t>
  </si>
  <si>
    <t>06863</t>
  </si>
  <si>
    <t>06864</t>
  </si>
  <si>
    <t>06893</t>
  </si>
  <si>
    <t>Banksia fuscobratea</t>
  </si>
  <si>
    <t>06816</t>
  </si>
  <si>
    <t>06817</t>
  </si>
  <si>
    <t>06818</t>
  </si>
  <si>
    <t>Olearia archeri</t>
  </si>
  <si>
    <t>Collection to be processed. Despite good winter rains flowering in this species continues to be poor. Second large population surveyed, but heavy browsing found to be an additional issue in collecting seed.</t>
  </si>
  <si>
    <t>Re-collection made from The Needles. Substantially larger collection obtained over the two made in the previous season</t>
  </si>
  <si>
    <t>Acacia derwentiana</t>
  </si>
  <si>
    <t>Collection made along the Broad River. Seed set was unfortunately poor.</t>
  </si>
  <si>
    <t>Second invoice paid to videographer to post-production of the two videos. In-kind provided by GG3 Project Manager and GG3 steering committer members.</t>
  </si>
  <si>
    <t>Goodenia heterophylla subsp. herterophylla</t>
  </si>
  <si>
    <t>Acacia amoena</t>
  </si>
  <si>
    <t>Spyridium cinereum</t>
  </si>
  <si>
    <t>Vulnerable (Vic)</t>
  </si>
  <si>
    <t>Pimelea ligustrina subsp. ciliata</t>
  </si>
  <si>
    <t>Veronica nivea</t>
  </si>
  <si>
    <t>Olearia quercifolia</t>
  </si>
  <si>
    <t xml:space="preserve">Not listed </t>
  </si>
  <si>
    <t>Target species and collection processed - 3400 seeds</t>
  </si>
  <si>
    <t>Grevillea acanthifolia subsp. acanthifolia</t>
  </si>
  <si>
    <t>Target species and collection processed - 365 seeds</t>
  </si>
  <si>
    <t>LW-BF-03</t>
  </si>
  <si>
    <t>L. Watts, R. Paroissien</t>
  </si>
  <si>
    <t>Marangaroo Swamp, Newnes</t>
  </si>
  <si>
    <t>CT</t>
  </si>
  <si>
    <t>Newnes State Forest</t>
  </si>
  <si>
    <t>Newnes Plateau Shrub Swamp</t>
  </si>
  <si>
    <t>Shrub</t>
  </si>
  <si>
    <t>Creekline/soaks</t>
  </si>
  <si>
    <t>100 x 10 m</t>
  </si>
  <si>
    <t>2 years</t>
  </si>
  <si>
    <t>Lepidosperma limicola, Tetraria capillaris, Xyris ustulata, Baeckea linifolia, Thelymitra venosa, Schoenus pachlyepis</t>
  </si>
  <si>
    <t>Leptospermum grandifolium, Epacris paludosa, Gonocarpus micranthus, Sprengelia incarnata, Epacris obtusifolia</t>
  </si>
  <si>
    <t>Trampling, illegal access</t>
  </si>
  <si>
    <t>LW59</t>
  </si>
  <si>
    <t>Plants bagged in Nov 2021 and bags collected Feb 2022</t>
  </si>
  <si>
    <t>LW-BF-04</t>
  </si>
  <si>
    <t>Boronia deanei subsp. deanei</t>
  </si>
  <si>
    <t>Broadswamp, Newnes</t>
  </si>
  <si>
    <t>Valley side</t>
  </si>
  <si>
    <t>20 x 1 m</t>
  </si>
  <si>
    <t>Empodisma minus, Lindsea linearis, Dampiera stricta, Pultenaea divaricata, Dillwynia stipulifera, Baeckea linifolia</t>
  </si>
  <si>
    <t>Grevillea acanthifolia subsp. acanthifolia, Baeckea linifolia, Xanthosia dissecta, Gonocarpus micranthus, Drosera spathulata</t>
  </si>
  <si>
    <t>Trampling</t>
  </si>
  <si>
    <t xml:space="preserve">Species located in November 2021 flowering; revisited in Feb 2022 to assess fruit set but plants were either sterile or with few flowers, no evidence of fruit, possibly not reproductively mature yet. </t>
  </si>
  <si>
    <t>LW-BF-05</t>
  </si>
  <si>
    <t>L. Watts, K. Thomson</t>
  </si>
  <si>
    <t>Yarramunmun Fire Trail, Sassafrass</t>
  </si>
  <si>
    <t>CC</t>
  </si>
  <si>
    <t>Morton National Park</t>
  </si>
  <si>
    <t>Open heath</t>
  </si>
  <si>
    <t>Ridgetop plateau</t>
  </si>
  <si>
    <t>Herb</t>
  </si>
  <si>
    <t>Track edge</t>
  </si>
  <si>
    <t>1 x 1 m</t>
  </si>
  <si>
    <t>Eucalyptus racemosa, Banksia sp., Callistemon sp., Platysace lanceolata, Dampiera stricta</t>
  </si>
  <si>
    <t>Banksia spinulosa</t>
  </si>
  <si>
    <t>NA</t>
  </si>
  <si>
    <t xml:space="preserve">Species located in December 2021 flowering; revisited in Mar 2022 to assess fruit set but plants could not be refound, possibly not reproductively mature yet. A voucher was not taken in December, so this species has been tentatively ID'd as P. saxicola var montana but requires a voucher for verification. </t>
  </si>
  <si>
    <t>ABG Mount Annan</t>
  </si>
  <si>
    <t>Actinotus forsythii</t>
  </si>
  <si>
    <t>None</t>
  </si>
  <si>
    <t>living collection will also be used as a Seed production area.</t>
  </si>
  <si>
    <t>Collections totalling c. 200,000 seeds. Burnt heath on clifftop terraces around Narrow Neck, Blue Mtns NP.</t>
  </si>
  <si>
    <t>Smaller collections from southern populations. Burnt heath on escarpment rock platforms in Morton NP.</t>
  </si>
  <si>
    <t>Collection from westerly site in Blue Mtns NP near Mt Victoria.</t>
  </si>
  <si>
    <t>Large collection from heavily burnt heath around rock pagodas on Newnes Plateau.</t>
  </si>
  <si>
    <t>Collection from heavily burnt heath above cliffs on northern Newnes Plateau, near northern known species extent.</t>
  </si>
  <si>
    <t>Small incidental collection and a large number of bagged plants from Newnes Plateau Shrub Swamp on Marrangaroo Creek, near Lost City</t>
  </si>
  <si>
    <t>Boronia barkeriana subsp. barkeriana</t>
  </si>
  <si>
    <t>Collection bagged at Govetts Leap Blackheath</t>
  </si>
  <si>
    <t>Collection bagged at Tableland Rd, Wentworth Falls</t>
  </si>
  <si>
    <t>TAS</t>
  </si>
  <si>
    <t>Accession</t>
  </si>
  <si>
    <t>2022 Q2</t>
  </si>
  <si>
    <t>Phebalium calcicola</t>
  </si>
  <si>
    <t>Adelaide Bot. Gdns SPA</t>
  </si>
  <si>
    <t>Mentha atrolilacina</t>
  </si>
  <si>
    <t>rare</t>
  </si>
  <si>
    <t>Plants propagated in tube-stock and foam boxes for monitoring of seed set at present with planting in ABG SPA in winter.</t>
  </si>
  <si>
    <t>Five field trips to the SE region Aug 2021 to Jan 2022. Plus $1,000 paid to SA Indigensous Flora for monitoring and caging of threatened orchids in Messent CP. Nine days overnight regional field work = 9 X $1900 =  $17,100 + $1,000 + $500 consumables = $18600 - 10908 = $7,692</t>
  </si>
  <si>
    <t>Euphrasia alsa</t>
  </si>
  <si>
    <t>Stackhousia pulvinaris</t>
  </si>
  <si>
    <t>Vulnerable (Tas)</t>
  </si>
  <si>
    <t>$8,739.63 has been spent in total against this project for the Seedbank Collectors for the period 1 March to 31 March 2022. These costs were paid in April so are included in this report. Collection activity also occurred in this period but the events were too late in the period to reort in the last Quarter.</t>
  </si>
  <si>
    <t>Recouped salary and consumables</t>
  </si>
  <si>
    <t xml:space="preserve">Germination trials are currently underway </t>
  </si>
  <si>
    <t>06866</t>
  </si>
  <si>
    <t>06867</t>
  </si>
  <si>
    <t>06819</t>
  </si>
  <si>
    <t>06870</t>
  </si>
  <si>
    <t>06871</t>
  </si>
  <si>
    <t>06829</t>
  </si>
  <si>
    <t>Eremophila koobabiensis</t>
  </si>
  <si>
    <t>06888</t>
  </si>
  <si>
    <t>06889</t>
  </si>
  <si>
    <t>06891</t>
  </si>
  <si>
    <t>Accession 06902; Population 7; I/8 plants collected; 1661 follicles collected</t>
  </si>
  <si>
    <t>Accession 06893; Population 3; B/136 plants collected; 5248 fruit (~4530 seed) collected</t>
  </si>
  <si>
    <t>Accession 06888; Popualtion 4; I/3 plants collected; 1102 fruit (~155 seed) collected</t>
  </si>
  <si>
    <t>Accession 06889; Population 1; I/1 plants collected; 356 fruit (~10 seed) collected</t>
  </si>
  <si>
    <t>Accession 06891; Population 12; I/12 plants collected; 472 fruit (~412 seed) collected</t>
  </si>
  <si>
    <t>Accession 06892; Population 2; I/21 plants collected; 753 fruit collected</t>
  </si>
  <si>
    <t>Accession 06868; new population; I/43 plants collected; 38229 seed collected</t>
  </si>
  <si>
    <t>Accession 06818; Population 1; B/12 plants collected; 187 fruit (~187 seed) collected</t>
  </si>
  <si>
    <t>Accession 06866; Population 1; I/13 plants collected; 4600 seed collected</t>
  </si>
  <si>
    <t>Accession 06867; Population 2; I/29 plants collected; 37070 seed collected</t>
  </si>
  <si>
    <t>Accession 06831; Popualtion 1; I/101 plants collected; 29169 seed collected</t>
  </si>
  <si>
    <t>GG3 Video 5 - 'The role of the plant nursery and living collections in ex situ conservation' released on 6 April at the ANPC’s 13th Australasian Plant Conservation Conference (APCC13). Video 6 - 'Using ex situ collections of Australian native species: Translocation and other end uses' produced and will be released at the International Plant Translocation Conference (20-23 June 2022). The second video was also shared at APCC13 and the ANPC’s germplasm webinar ‘The role of the nursery and living collections in conserving native plant species: current practice and future needs’ on 12 May. To increase the reach and engagement of the videos, additional promotion such as sponsored social media posts was undertaken. Both videos can be viewed at https://www.youtube.com/playlist?list=PLuPMH5OJZz0H4sZRy3vJ9nussmfStAIon. In-kind provided by GG3 Project Manager and GG3 steering committe members for launch of videos.</t>
  </si>
  <si>
    <t>-</t>
  </si>
  <si>
    <t>Acacia jonesii</t>
  </si>
  <si>
    <t>Species bagged in Dec 2021 and bags brought in Mar 2022 from heavily burnt site in Wingello State Forest - seed processing and count not yet completed</t>
  </si>
  <si>
    <t>Leptospermum blakelyi</t>
  </si>
  <si>
    <t>On spot collection near Hargraves Lookout. Seed processing and count not yet completed</t>
  </si>
  <si>
    <t>Pultenaea rodwayi</t>
  </si>
  <si>
    <t xml:space="preserve">Photos taken in December have confirmed that this var is montana, based on leaf and floral characteristics. </t>
  </si>
  <si>
    <t>RP-BF-26</t>
  </si>
  <si>
    <t>Hakea dohertyi</t>
  </si>
  <si>
    <t>R. Paroissien, L. Watts</t>
  </si>
  <si>
    <t>Followed ridge from Colong Stock Route, 3.8km NW</t>
  </si>
  <si>
    <t>Kanangra-Boyd NP</t>
  </si>
  <si>
    <t>Dry sclerophyll forest</t>
  </si>
  <si>
    <t>ridgetop</t>
  </si>
  <si>
    <t>edges of ridge top among rocks, established canopy</t>
  </si>
  <si>
    <t>500x20m</t>
  </si>
  <si>
    <t>Persoonia sp., Casuarina sp., Lomandra longifolia, Xanthorrhoea sp.</t>
  </si>
  <si>
    <t>Eucalyptus sp.</t>
  </si>
  <si>
    <t>Drought</t>
  </si>
  <si>
    <t>LW34</t>
  </si>
  <si>
    <t xml:space="preserve">Hakea dohertyi and Acacia clunies-rossiae were surveyed for together at Colong Stock Route, Kanangra-Boyd NP, Dec 2021. We were unable to relocate the A. clunies-rossiae that had previously been recorded post-fire at this location by DPE staff, suspect the individual may have died due to dry conditions. An RFA was done for Hakea dohertyi, assessing the same habitat that A. clunies-rossiae is previously recorded to have occupied. Additional post-fire records further down the ridgeline were innaccessible during our visit due to steep terrain and time constraints. </t>
  </si>
  <si>
    <t>RP-BF-31</t>
  </si>
  <si>
    <t>R. Paroissien, K. Thomson</t>
  </si>
  <si>
    <t>Williams track, off Govetts Leap Loop track</t>
  </si>
  <si>
    <t xml:space="preserve">Blue Mountains National Park </t>
  </si>
  <si>
    <t>Hanging swamp</t>
  </si>
  <si>
    <t>Cliff face</t>
  </si>
  <si>
    <t>On edge of cliff, among vegetation within swamp</t>
  </si>
  <si>
    <t>2 x 20m</t>
  </si>
  <si>
    <t>15m</t>
  </si>
  <si>
    <t xml:space="preserve">Eucalyptus sp. (mallee), Acacia sp., Poa sp., Pimelea sp., Gleichenia sp. </t>
  </si>
  <si>
    <t>Banksia sp.</t>
  </si>
  <si>
    <t>Erosion</t>
  </si>
  <si>
    <t>KT102</t>
  </si>
  <si>
    <t>LW-BF-06</t>
  </si>
  <si>
    <t xml:space="preserve">Grevillea acanthifolia subsp. acanthifolia </t>
  </si>
  <si>
    <t>Marrangaroo Swamp, Newnes</t>
  </si>
  <si>
    <t>swampy areas</t>
  </si>
  <si>
    <t>200x20m</t>
  </si>
  <si>
    <t>Olearia quercifolia, Gonocarpus micranthus</t>
  </si>
  <si>
    <t>Illegal access</t>
  </si>
  <si>
    <t xml:space="preserve">RFA done at same time as Olearia quercifolia as both species present where O. quercifolia was bagged in Marangaroo Swamp, but missed reporting last round. </t>
  </si>
  <si>
    <t>Standard 20C in agar germination test</t>
  </si>
  <si>
    <t>P2022-0062</t>
  </si>
  <si>
    <t>Field reconnaisance for four species</t>
  </si>
  <si>
    <t xml:space="preserve">Prostanthera saxicola var montana </t>
  </si>
  <si>
    <t>Dracophyllum milliganii</t>
  </si>
  <si>
    <t>1.2 million seeds harvested. Additional collection of attractive endemic made in second Anemone crassifolia site.</t>
  </si>
  <si>
    <t>250,000 seeds harvested. Additional collection of attractive primitive iris relative made in second Anemone crassifolia site.</t>
  </si>
  <si>
    <t>Blandfordia punicea</t>
  </si>
  <si>
    <t>23,000 seeds harvested. Additional collection of attractive endemic made in second Anemone crassifolia site.</t>
  </si>
  <si>
    <t>Stylidium graminifolium</t>
  </si>
  <si>
    <t>Collection to be processed. Additional collection made in second Anemone crassifolia site.</t>
  </si>
  <si>
    <t>Campynema lineare</t>
  </si>
  <si>
    <t>Collection to be processed. Additional collection of peculiar endemic lily made in second Anemone crassifolia site.</t>
  </si>
  <si>
    <t>2022 Q3</t>
  </si>
  <si>
    <t>2022 Q4</t>
  </si>
  <si>
    <t>2023 Q1</t>
  </si>
  <si>
    <t>2023 Q2</t>
  </si>
  <si>
    <t>2023 Q3</t>
  </si>
  <si>
    <t>2023 Q4</t>
  </si>
  <si>
    <t>Woolworths Activation
(Caladenia busselliana)</t>
  </si>
  <si>
    <t>Woolworths Activation
(Brachyscome muelleri)</t>
  </si>
  <si>
    <t>No expenditure this quarter, expenses will appear in 2022 Q4 and 2023 Q1. No activity has occurred in this latest quarter. ANBG expects to see some activity in for reconnaisance  and rapid flora assessments in 2022 Q4 and seed collection in 2023 Q4.</t>
  </si>
  <si>
    <t>Kings Park</t>
  </si>
  <si>
    <t>Planting for public display and education purposes in the Conservation Gardens of Kings Park. Planting will be tied to planned translocation in the wild. Planting day attended by WWF (Dr Romala Stewart), ANPC (Damian Wrigley) and BGPA (David Merritt and Belinda Davis). FIlming of event also took place for promotion by WWF.</t>
  </si>
  <si>
    <t>Costs associated with fieldwork for pollinator surveys</t>
  </si>
  <si>
    <t xml:space="preserve">Experiment with a 6 treatments including leaching, GA, smoke water and nicking. </t>
  </si>
  <si>
    <t>No germination after &gt;3 months with 4 treatments</t>
  </si>
  <si>
    <t>Poor germination after 3 months. Further seed collections required for testing including plasma treatments</t>
  </si>
  <si>
    <t>&gt;90</t>
  </si>
  <si>
    <t>Fungal isolates tested for seed germination efficacy and stored at -80C.</t>
  </si>
  <si>
    <t>&gt;50</t>
  </si>
  <si>
    <t>&gt;80</t>
  </si>
  <si>
    <t>Kongoorong in SE region</t>
  </si>
  <si>
    <t>300 plants propagated By SCC and translocated to private heritage agreement by Port MCDonald Landcare group</t>
  </si>
  <si>
    <t>Addition of watering system to Banksia cuneata</t>
  </si>
  <si>
    <t>Standard 20C in water agar germination test. Low germination suggests that seed may be dormant and alternative germinarion conditions may yield higher germination %.</t>
  </si>
  <si>
    <t>P2022-0187</t>
  </si>
  <si>
    <t>Scarification plus standard 20C in water agar germination test</t>
  </si>
  <si>
    <t>P2022-0131</t>
  </si>
  <si>
    <t>Telopea aspera</t>
  </si>
  <si>
    <t>Standard 20degC in water agar germination test</t>
  </si>
  <si>
    <t>P2022-0120</t>
  </si>
  <si>
    <t>P2022-0123</t>
  </si>
  <si>
    <t>off season no field work</t>
  </si>
  <si>
    <t xml:space="preserve">New seed collection has 41% fill rate based on-xray screening. Dry heat treatment for 10 minutes effective at alleviating physical dormancy.  Higher germination rates (100%) achieved at lower cabinet temperatures mimicking autumnal conditions (18/7 deg C day/night) than summer conditions (25/15 deg C day/night).  Germination rates of new collection from western Victoria higher than from older seed collection from geographically disjunct eastern Victoria population (20-28% under the same conditions). </t>
  </si>
  <si>
    <t xml:space="preserve">Treatment with gibberellic acid required, with 100% germination of GA-treated seed. </t>
  </si>
  <si>
    <t>70-100</t>
  </si>
  <si>
    <t>Appendix 3E (additional funding)</t>
  </si>
  <si>
    <t>These collections represent 2 individuals not previously collected. Each collection is a whole capsule, estimated 30, 000 seeds. The total population where the collection was made is 6 individuals. Habitat type is Jarrah, Marri woodland and Calothamnus quadrifidus heathland (2 different subpopulations).</t>
  </si>
  <si>
    <t>Costs associated with fieldwork for pollinator surveys. Recoups for salary in progress</t>
  </si>
  <si>
    <t>Lysiosepalum abollatum</t>
  </si>
  <si>
    <t>Thomasia sp. Green Hill (S. Paust 1322)</t>
  </si>
  <si>
    <t>Eremophila ternifolia</t>
  </si>
  <si>
    <t>Stylidium coroniforme subsp. coroniforme</t>
  </si>
  <si>
    <t>Anthocercis gracilis</t>
  </si>
  <si>
    <t>Eremophila vernicosa</t>
  </si>
  <si>
    <t>Grevillea acropogon</t>
  </si>
  <si>
    <t>Grevillea murex</t>
  </si>
  <si>
    <t>Acacia pygmaea</t>
  </si>
  <si>
    <t>P2</t>
  </si>
  <si>
    <t>Acacia pharangites</t>
  </si>
  <si>
    <t>Appendix
 2+3</t>
  </si>
  <si>
    <t>LW-BF-24</t>
  </si>
  <si>
    <t>Melaleuca capitata</t>
  </si>
  <si>
    <t>L. Watts, S. Padgett</t>
  </si>
  <si>
    <t>Towlong Rd, c. 6km N of Braidwood Rd</t>
  </si>
  <si>
    <t>SC</t>
  </si>
  <si>
    <t>Heath</t>
  </si>
  <si>
    <t>Exposed and well-drained heath</t>
  </si>
  <si>
    <t>20m x 20m</t>
  </si>
  <si>
    <t>Basal</t>
  </si>
  <si>
    <t>Flowering</t>
  </si>
  <si>
    <t>3 years</t>
  </si>
  <si>
    <t>Sub-canopy down</t>
  </si>
  <si>
    <t>Eucalyptus stricta, E. consideniana</t>
  </si>
  <si>
    <t>Acacia linifolia, Goodenia heterophylla, Banksia ericifolia, Hakea laevipes, Pultenaea sp, Kunzea ambigua, Leptospermum rotundifolium</t>
  </si>
  <si>
    <t>Erosion, roadworks</t>
  </si>
  <si>
    <t>LW-BF-20</t>
  </si>
  <si>
    <t>Melaleuca squamea</t>
  </si>
  <si>
    <t>Maddens Falls track, in upland swamp</t>
  </si>
  <si>
    <t>Dharawal Nature Reserve</t>
  </si>
  <si>
    <t>Upland Swamp</t>
  </si>
  <si>
    <t>Soaks</t>
  </si>
  <si>
    <t>150m x 5m</t>
  </si>
  <si>
    <t>Flowering/fruiting</t>
  </si>
  <si>
    <t>Eucalyptus sp, Corymbia sp, Leptospermum rotundifolium</t>
  </si>
  <si>
    <t>Darwinia fasicularis, Epacris pulchella, Epacris microphylla, Epacris obtusifolia, Banksia serrata, Banksia ericifolia</t>
  </si>
  <si>
    <t>LW109</t>
  </si>
  <si>
    <t>LW-BF-26</t>
  </si>
  <si>
    <t>Grevillea speciosa</t>
  </si>
  <si>
    <t>Unnamed track W of Pacific Hwy, S of Powerline Trail</t>
  </si>
  <si>
    <t xml:space="preserve">Brisbane Water National Park </t>
  </si>
  <si>
    <t>500m x 5m</t>
  </si>
  <si>
    <t>Obligate seeder</t>
  </si>
  <si>
    <t>Eucalyptus sp, Petrophile sp</t>
  </si>
  <si>
    <t>Darwinia glaucophylla, Grevillea speciosa, Grevillea sericea</t>
  </si>
  <si>
    <t>LW140</t>
  </si>
  <si>
    <t>LW-BF-27</t>
  </si>
  <si>
    <t>Grevillea sericea</t>
  </si>
  <si>
    <t>750m x 5m</t>
  </si>
  <si>
    <t>LW141</t>
  </si>
  <si>
    <t>LW-BF-29</t>
  </si>
  <si>
    <t>Grevillea shiressii</t>
  </si>
  <si>
    <t>Ausgrid service track off Reservoir Rd, on way to Mooney Dam</t>
  </si>
  <si>
    <t>Wet sclerophyll forest</t>
  </si>
  <si>
    <t xml:space="preserve">Typically creeklines; these well-established individuals occur in a clump </t>
  </si>
  <si>
    <t>20m x 10 m</t>
  </si>
  <si>
    <t>Angophora costata, Lepidosperma sp.</t>
  </si>
  <si>
    <t>Syncarpia glomulifera, Alphitonia excelsa, Pultenaea sp.</t>
  </si>
  <si>
    <t>Track erosion</t>
  </si>
  <si>
    <t>LW-BF-30</t>
  </si>
  <si>
    <t>Doryanthes excelsa</t>
  </si>
  <si>
    <t>Grants Rd near Viitasalo Rd N</t>
  </si>
  <si>
    <t>Dry Sclerophyll Forest</t>
  </si>
  <si>
    <t>Giant rosette plant</t>
  </si>
  <si>
    <t>Road edge, no canopy</t>
  </si>
  <si>
    <t>20+</t>
  </si>
  <si>
    <t xml:space="preserve">50m x 1m </t>
  </si>
  <si>
    <t>Corymbia gummifera, Eucalyptus sp</t>
  </si>
  <si>
    <t>Pultenaea sp, Banksia serrata</t>
  </si>
  <si>
    <t>roadworks</t>
  </si>
  <si>
    <t>Callistemon citrinus</t>
  </si>
  <si>
    <t>103250 seeds collected</t>
  </si>
  <si>
    <t>Lambertia formosa</t>
  </si>
  <si>
    <t>25 seeds collected</t>
  </si>
  <si>
    <t>Boronia ledifolia</t>
  </si>
  <si>
    <t>1340 seeds collected</t>
  </si>
  <si>
    <t>Acacia myrtifolia</t>
  </si>
  <si>
    <t>3050 seeds collected</t>
  </si>
  <si>
    <t>Acacia suaveolens</t>
  </si>
  <si>
    <t>397 seeds collected</t>
  </si>
  <si>
    <t>1280 seeds collected</t>
  </si>
  <si>
    <t>P2022-0494</t>
  </si>
  <si>
    <t>P2022-0483</t>
  </si>
  <si>
    <t>P2022-0475</t>
  </si>
  <si>
    <t>P2022-0474</t>
  </si>
  <si>
    <t>P2022-0127</t>
  </si>
  <si>
    <t>six RFAs and bagging of two species</t>
  </si>
  <si>
    <t>Field and lab consumables</t>
  </si>
  <si>
    <t>Woolworths Activation</t>
  </si>
  <si>
    <t>Quiet quarter. Preparations for collection of Polyscias material in 2023 were performed.</t>
  </si>
  <si>
    <t>Geranium brevicaule</t>
  </si>
  <si>
    <t>Endangered (Vic)</t>
  </si>
  <si>
    <t>Geranium neglectum</t>
  </si>
  <si>
    <t>Arthripodium milleflorum</t>
  </si>
  <si>
    <t>Dianella tasmanica</t>
  </si>
  <si>
    <t>Geranium solanderi var solanderi</t>
  </si>
  <si>
    <t>Glycine clandestina</t>
  </si>
  <si>
    <t>Linum marginale</t>
  </si>
  <si>
    <t>Mirbelia oxylobioides</t>
  </si>
  <si>
    <t>Rubus parvifolius</t>
  </si>
  <si>
    <t>Rhodanthe anthemoides</t>
  </si>
  <si>
    <t>Yallingup</t>
  </si>
  <si>
    <t>Critically Endangered</t>
  </si>
  <si>
    <t>Planting in the historic range of the species in the site with the greatest recorded abundance of it's regionally rare pollinator. This planting is part of the Woolworths activation for Caladenia busselliana. Stakeholders include DBCA, City of Busselton, ANPC, WWF, and Department of Planning, Land and Heritage.</t>
  </si>
  <si>
    <t>Costs associated with translocation in 2023 Q1 not yet incurred. Expect to report in 2023 Q2</t>
  </si>
  <si>
    <t>Leptorhynchos elongatus</t>
  </si>
  <si>
    <t>A new population recorded on Yorke Peninsula where it is only currently known from two populations in the region.</t>
  </si>
  <si>
    <t>Olearia picridifolia</t>
  </si>
  <si>
    <t>A new population collection from Upper South East region. Only 4 extant plants remaining for the population known at Ardrossan on Yorke Peninsula</t>
  </si>
  <si>
    <t>Acacia enterocarpa</t>
  </si>
  <si>
    <t>A new population collection from Ramsay Scrub CP on southern Yorke Peniinsula.</t>
  </si>
  <si>
    <t>Wurmbea latifolia ssp. latifolia</t>
  </si>
  <si>
    <t>A new population collection from northern Yorke Peniinsula.</t>
  </si>
  <si>
    <t>Caladenia brumalis</t>
  </si>
  <si>
    <t>Caladenia conferta</t>
  </si>
  <si>
    <t>A new population collection from Mulburra Park Trust reserve on Yorke Peninsula</t>
  </si>
  <si>
    <t>Caladenia fuliginosa</t>
  </si>
  <si>
    <t>The first population collection banked for this endangered orchid endemic to Yorke Peninsula. Currently being assessed for protection under the EPBC Act.</t>
  </si>
  <si>
    <t>Caladenia macroclavia</t>
  </si>
  <si>
    <t>A new population collection for this nationally endangered orchid which is endemic to Yorke Peninsula. The new population located by Yorke Peninsula farmers that attended threatened flora workshop in 2022.</t>
  </si>
  <si>
    <t>Prasophyllum goldsackii</t>
  </si>
  <si>
    <t>The first population collection banked for this endangered orchid endemic to South Australia. Currently being assessed for protection under the EPBC Act.</t>
  </si>
  <si>
    <t>Pterostylis exalla</t>
  </si>
  <si>
    <t>A significant conservation collection achieved for this SA endmeic orchid in good seasonal conditions.</t>
  </si>
  <si>
    <t>Euphrasia collina ssp. osbornii</t>
  </si>
  <si>
    <t>A significant conservation collection achieved for this endangered eyebright in good seasonal conditions.</t>
  </si>
  <si>
    <t>Stackhousia annua</t>
  </si>
  <si>
    <t>A significant conservation collection from over 500+ plants due to good seasonal conditions in 2022.</t>
  </si>
  <si>
    <t>Swainsona behriana</t>
  </si>
  <si>
    <t>A new population collection achieved from Keyneton in the  Adelaide Hills.</t>
  </si>
  <si>
    <t>There were seven experimental treatments for two population collections.</t>
  </si>
  <si>
    <t>Accession 06974; Population 2; I/4 plants collected; 222 seed collected</t>
  </si>
  <si>
    <t>Accession 06984; Population 1 A,B,C; I/17, I/4 plants collected; 5122 seed collected</t>
  </si>
  <si>
    <t>Accession 06975; Population 1; I/16 plants collected; 600 seed collected</t>
  </si>
  <si>
    <t>Accession 06958; Population 6; I/91 plants collected; 23143 seed collected</t>
  </si>
  <si>
    <t>Accession 06961; Population 2; I/5 plants collected; 3042 fruit (≈2742 seed) collected</t>
  </si>
  <si>
    <t>Accession 06962; Population 4; I/15 plants collected; 3576 fruit (≈3278 seed) collected</t>
  </si>
  <si>
    <t>Accession 06963; Population 1; I/31 plants collected; 8392 fruit (≈5898 seed) collected</t>
  </si>
  <si>
    <t>Accession 06964; Population 3; I/13 plants collected; 5120 fruit (≈2995 seed) collected</t>
  </si>
  <si>
    <t>Accession 06977; Population 2; I/12 plants collected; 319 seed collected</t>
  </si>
  <si>
    <t>Accession 06978; Population 1; I/56 plants collected; 2076 seed collected</t>
  </si>
  <si>
    <t>Accession 06965; Population 4; I/2 plants collected; 55 seed collected</t>
  </si>
  <si>
    <t>Accession 06966; Population 13; I/8 plants collected; 901 seed collected</t>
  </si>
  <si>
    <t>Accession 06967; Population 14; I/3 plants collected; 464 seed collected</t>
  </si>
  <si>
    <t>Accession 06968; Population 7; I/4 plants collected; 1448 seed collected</t>
  </si>
  <si>
    <t>Accession 06969; Population 6; I/8 plants collected; 893 seed collected</t>
  </si>
  <si>
    <t>Accession 06970; Population 3; I/25 plants collected; 919 seed collected</t>
  </si>
  <si>
    <t>Accession 06971; Population 5; I/13 plants collected; 919 seed collected</t>
  </si>
  <si>
    <t>Accession 06972; Population 5; I/87 plants collected; 13279 seed collected</t>
  </si>
  <si>
    <t>Accession 06959; Population 1A; I/28 plants collected; 450 seed collected</t>
  </si>
  <si>
    <t>Accession 06960; Population 1B; I/23 plants collected; 1143 seed collected</t>
  </si>
  <si>
    <t>06974</t>
  </si>
  <si>
    <t>06975</t>
  </si>
  <si>
    <t>Preliminary trial to evaluate germination treatments - sample not representative of whole collection</t>
  </si>
  <si>
    <t>06958</t>
  </si>
  <si>
    <t>06961</t>
  </si>
  <si>
    <t>06962</t>
  </si>
  <si>
    <t>06963</t>
  </si>
  <si>
    <t>06964</t>
  </si>
  <si>
    <t>06972</t>
  </si>
  <si>
    <t>06959</t>
  </si>
  <si>
    <t>06960</t>
  </si>
  <si>
    <t>Includes in-kind for additional collections made as per Appendix 3E</t>
  </si>
  <si>
    <t>population recovering post-fire; 40 seeds collected</t>
  </si>
  <si>
    <t>Standard 20degC in water agar germination test; possible dormancy</t>
  </si>
  <si>
    <t>GA3 at 20C, likely dormancy</t>
  </si>
  <si>
    <t>Olearia rugosa subsp. distalilobata</t>
  </si>
  <si>
    <t>c. 3200 seeds banked.</t>
  </si>
  <si>
    <t>Monotoca rotundifolia</t>
  </si>
  <si>
    <t>CR (Victoria)</t>
  </si>
  <si>
    <t>This species fruits in May/June. Seed collection to happen later this year.</t>
  </si>
  <si>
    <t>Zieria citriodora</t>
  </si>
  <si>
    <t>Dampiera fusca</t>
  </si>
  <si>
    <t>Pultenaea vrolandii</t>
  </si>
  <si>
    <t>EN (Victoria)</t>
  </si>
  <si>
    <t>Expanded list</t>
  </si>
  <si>
    <t>Viola improcera</t>
  </si>
  <si>
    <t>Tetratheca subaphylla</t>
  </si>
  <si>
    <t>VU (Victoria)</t>
  </si>
  <si>
    <t>Callistemon subulatus</t>
  </si>
  <si>
    <t>Grevillea neurophylla subsp. neurophylla</t>
  </si>
  <si>
    <t>Cassinia maritima</t>
  </si>
  <si>
    <t>Ozothamnus cuneifolius</t>
  </si>
  <si>
    <t xml:space="preserve">additional non-contracted activities </t>
  </si>
  <si>
    <r>
      <rPr>
        <b/>
        <sz val="11"/>
        <color theme="9" tint="-0.499984740745262"/>
        <rFont val="Calibri"/>
        <family val="2"/>
        <scheme val="minor"/>
      </rPr>
      <t>INSTRUCTIONS:</t>
    </r>
    <r>
      <rPr>
        <sz val="11"/>
        <color theme="9" tint="-0.499984740745262"/>
        <rFont val="Calibri"/>
        <family val="2"/>
        <scheme val="minor"/>
      </rPr>
      <t xml:space="preserve">
1</t>
    </r>
    <r>
      <rPr>
        <b/>
        <sz val="11"/>
        <color theme="9" tint="-0.499984740745262"/>
        <rFont val="Calibri"/>
        <family val="2"/>
        <scheme val="minor"/>
      </rPr>
      <t>)</t>
    </r>
    <r>
      <rPr>
        <sz val="11"/>
        <color theme="9" tint="-0.499984740745262"/>
        <rFont val="Calibri"/>
        <family val="2"/>
        <scheme val="minor"/>
      </rPr>
      <t xml:space="preserve"> Your institution's contracted activities are listed in Column C. For each contracted activity please:
      a) review your total allocated funding (found in your agreement Appendix) </t>
    </r>
    <r>
      <rPr>
        <u/>
        <sz val="11"/>
        <color theme="9" tint="-0.499984740745262"/>
        <rFont val="Calibri"/>
        <family val="2"/>
        <scheme val="minor"/>
      </rPr>
      <t>in column D</t>
    </r>
    <r>
      <rPr>
        <sz val="11"/>
        <color theme="9" tint="-0.499984740745262"/>
        <rFont val="Calibri"/>
        <family val="2"/>
        <scheme val="minor"/>
      </rPr>
      <t>.
      b) provide the project funding expensed during this reporting period</t>
    </r>
    <r>
      <rPr>
        <u/>
        <sz val="11"/>
        <color theme="9" tint="-0.499984740745262"/>
        <rFont val="Calibri"/>
        <family val="2"/>
        <scheme val="minor"/>
      </rPr>
      <t xml:space="preserve"> in column F</t>
    </r>
    <r>
      <rPr>
        <sz val="11"/>
        <color theme="9" tint="-0.499984740745262"/>
        <rFont val="Calibri"/>
        <family val="2"/>
        <scheme val="minor"/>
      </rPr>
      <t xml:space="preserve">. 
      c) provide the cost of any in-kind contributions </t>
    </r>
    <r>
      <rPr>
        <u/>
        <sz val="11"/>
        <color theme="9" tint="-0.499984740745262"/>
        <rFont val="Calibri"/>
        <family val="2"/>
        <scheme val="minor"/>
      </rPr>
      <t>in column G</t>
    </r>
    <r>
      <rPr>
        <sz val="11"/>
        <color theme="9" tint="-0.499984740745262"/>
        <rFont val="Calibri"/>
        <family val="2"/>
        <scheme val="minor"/>
      </rPr>
      <t>.
      d) any explanatory comments are appreciated.
2</t>
    </r>
    <r>
      <rPr>
        <b/>
        <sz val="11"/>
        <color theme="9" tint="-0.499984740745262"/>
        <rFont val="Calibri"/>
        <family val="2"/>
        <scheme val="minor"/>
      </rPr>
      <t>)</t>
    </r>
    <r>
      <rPr>
        <sz val="11"/>
        <color theme="9" tint="-0.499984740745262"/>
        <rFont val="Calibri"/>
        <family val="2"/>
        <scheme val="minor"/>
      </rPr>
      <t xml:space="preserve"> If you completed any other project activities as an in-kind contribution (e.g. admin/reporting), provide the in-Kind contributions in </t>
    </r>
    <r>
      <rPr>
        <u/>
        <sz val="11"/>
        <color theme="9" tint="-0.499984740745262"/>
        <rFont val="Calibri"/>
        <family val="2"/>
        <scheme val="minor"/>
      </rPr>
      <t xml:space="preserve">column G </t>
    </r>
    <r>
      <rPr>
        <sz val="11"/>
        <color theme="9" tint="-0.499984740745262"/>
        <rFont val="Calibri"/>
        <family val="2"/>
        <scheme val="minor"/>
      </rPr>
      <t>and an explanation in the comments
3</t>
    </r>
    <r>
      <rPr>
        <b/>
        <sz val="11"/>
        <color theme="9" tint="-0.499984740745262"/>
        <rFont val="Calibri"/>
        <family val="2"/>
        <scheme val="minor"/>
      </rPr>
      <t>) Complete the signature block at the bottom of the sheet</t>
    </r>
  </si>
  <si>
    <t>Yes?</t>
  </si>
  <si>
    <t>Pelargonium australe</t>
  </si>
  <si>
    <t>additional species that aligns with project targets for ACT Pelargonium and Geranium species</t>
  </si>
  <si>
    <t>Cheiranthera linearis</t>
  </si>
  <si>
    <t>Pelargonium sp. Striatellum now the "Activation species" so will now be report on this progress and spending under that project</t>
  </si>
  <si>
    <t xml:space="preserve">$3127.50 spent making collections of primary target species, remainder spent making collections of species from the supplementary species list. Unspent funding for appendix 1 and 2 was utilisted to ensure collection of as many appendix 3 species as possible including those listed as supplimentary. </t>
  </si>
  <si>
    <t xml:space="preserve">$7818.75 spent making collections of primary target species, remainder spent making collections of species from the supplementary species list. </t>
  </si>
  <si>
    <t>Flights and accomodation for first reconnesaunce trip to Uluru-Kata Tjuta NP to meet with TO and scope out possible collecting sites.</t>
  </si>
  <si>
    <t xml:space="preserve">no activity this quarter </t>
  </si>
  <si>
    <t>Costs associated with translocation.  Salary recoups in progress</t>
  </si>
  <si>
    <t>Banksia aculeata</t>
  </si>
  <si>
    <t>P4</t>
  </si>
  <si>
    <t>Accession 07001; Population 3; I/100 plants collected; 1253 seed collected</t>
  </si>
  <si>
    <t>07001</t>
  </si>
  <si>
    <t>KT-RFA-19</t>
  </si>
  <si>
    <t>Callistemon pinifolius</t>
  </si>
  <si>
    <t>K. Thomson, R. Paroissien, P. Chaumont</t>
  </si>
  <si>
    <t>500m west of Nutt Road, 1km south of Devlin Rd, Castlereagh</t>
  </si>
  <si>
    <t>Woodland</t>
  </si>
  <si>
    <t>Plain</t>
  </si>
  <si>
    <t>Upright shrub</t>
  </si>
  <si>
    <t>Growing in open shrub layer.</t>
  </si>
  <si>
    <t>c. 50 to 100 plants</t>
  </si>
  <si>
    <t>c. 100x50m</t>
  </si>
  <si>
    <t>Fruits</t>
  </si>
  <si>
    <t>12 years</t>
  </si>
  <si>
    <t>0 - Unburnt (0% canopy and understorey burnt)</t>
  </si>
  <si>
    <t>more than 70%</t>
  </si>
  <si>
    <t>less than 30%</t>
  </si>
  <si>
    <t>Eucalyptus sp grey gum, Leptospermum sp, Melaleuca sp, Allocasuarina glareicola, Hakea dactyloides, Hakea teretifolia, Banksia spinulosa, sedges,</t>
  </si>
  <si>
    <t>KT172</t>
  </si>
  <si>
    <t>Grevillea laurifolia</t>
  </si>
  <si>
    <t>97 seeds collected</t>
  </si>
  <si>
    <t>149 seeds collected</t>
  </si>
  <si>
    <t>49 seeds collected</t>
  </si>
  <si>
    <t>3100 seeds collected</t>
  </si>
  <si>
    <t>GA3 at 25/10degC in water agar</t>
  </si>
  <si>
    <t>Seed coat removed, standard 20degC in water agar</t>
  </si>
  <si>
    <t>P2023-0069</t>
  </si>
  <si>
    <t>P2023-0072</t>
  </si>
  <si>
    <t xml:space="preserve">Previously reported collection (Q1 2023) had very low viability (total of 2 viable seeds in whole collection) and has subsequently been removed from storage.  </t>
  </si>
  <si>
    <t>Argyrotegium mackayi</t>
  </si>
  <si>
    <t>While surveying for the 2 threatened cudweeds above, we found a large population of Argyrotegium lateralis and were able to collect 8,737 seeds.</t>
  </si>
  <si>
    <t>Euchiton lateralis</t>
  </si>
  <si>
    <t>While surveying for the 2 threatened cudweeds above, we found a large population of Euchiton lateralis and were able to collect 1,890 seeds.</t>
  </si>
  <si>
    <t>Ewartia sp. nov</t>
  </si>
  <si>
    <t xml:space="preserve">While surveying for the 2 threatened cudweeds above, we discovered a new species of Ewartia for Tasmania (and likely Australia) which is currently being assessed by the Tasmanian Herbarium. We were able to collect 1,106 seed.  </t>
  </si>
  <si>
    <t xml:space="preserve">Suckering material was collected from 3 locations with the purpose of establishing these in the nursery to conduct a seed orchard xenogamy trial. 25 suckers were collected, 10 of these have produced new growth since collection. </t>
  </si>
  <si>
    <t>Paraprasophyllum pulchellum</t>
  </si>
  <si>
    <t>Paraprasophyllum limnetes</t>
  </si>
  <si>
    <t>In kind expenditure is volunteer hours assisting with surveys and collection</t>
  </si>
  <si>
    <t>Agreement delayed - to report next quarter</t>
  </si>
  <si>
    <t>Scholarship</t>
  </si>
  <si>
    <t>Rare Bloom Florist Scholarship</t>
  </si>
  <si>
    <t xml:space="preserve">Accommodation and field work assistance provided by Yorke Peninsula farmers + 1-2 SCC volunteers on all field trips. . </t>
  </si>
  <si>
    <t>Seed viability, imaging, germination experiments &amp; long term storage undertaken for these collections. Info uploaded to website for these project species.</t>
  </si>
  <si>
    <t>Pelargonium sp. Striatellum (G.W.Carr 10345)</t>
  </si>
  <si>
    <r>
      <t xml:space="preserve">Comments/points of interest
</t>
    </r>
    <r>
      <rPr>
        <sz val="11"/>
        <color rgb="FF000000"/>
        <rFont val="Calibri"/>
        <family val="2"/>
        <scheme val="minor"/>
      </rPr>
      <t>e.g. stakeholders involved, impact of planting</t>
    </r>
  </si>
  <si>
    <t>Endangered (NSW), Vulnerable (Vic)</t>
  </si>
  <si>
    <t>362 seeds were collected</t>
  </si>
  <si>
    <t xml:space="preserve">CANB 892455 </t>
  </si>
  <si>
    <t>see fact sheet for more information</t>
  </si>
  <si>
    <t>Planting involved 10 staff from the grounds horticulture and nursery teams. Plants were planted into the Friends garden and will add to our conservation collections and display for educational and awareness purposes</t>
  </si>
  <si>
    <t>Staff from across the ANBG were invited to join the planting event. Plants will form part of our long-term conservation collections and provide an opportunity for education and awareness.</t>
  </si>
  <si>
    <t>Pelargonium sp. Striatellum - costs are for horticulture staff time to do plant propagation (including nursery seed germination trials and plant division trials) and x2 plantings. In-kind costs are for seed bank germination trials.</t>
  </si>
  <si>
    <t>Salary recoups in progress, to be finalised by December</t>
  </si>
  <si>
    <t>SC1-20062023</t>
  </si>
  <si>
    <t>S. Carusi, S. Padgett</t>
  </si>
  <si>
    <t>Newnes plateau south of sands quarry at road intersection along poweline clearing</t>
  </si>
  <si>
    <t>Dry Schlerophyll Forest</t>
  </si>
  <si>
    <t>Ridge</t>
  </si>
  <si>
    <t>Prostrate ground cover to 5cm tall and 5m radial</t>
  </si>
  <si>
    <t>Groundcover on sand understorey</t>
  </si>
  <si>
    <t>45 x 100m</t>
  </si>
  <si>
    <t>Fruits, Seed</t>
  </si>
  <si>
    <t>4 years</t>
  </si>
  <si>
    <t>4 - High (more than 90% canopy scorched, less than 50% canopy consumed)</t>
  </si>
  <si>
    <t>20m</t>
  </si>
  <si>
    <t>Canopy, Sub-Canopy, Shrubs, Ground Cover</t>
  </si>
  <si>
    <t>Shrubs, Ground Cover, Sub-Canopy, Canopy</t>
  </si>
  <si>
    <t>Eucalyptus sp. Grevillea laurifolia, banksia sp. Lomandra sp.poa sp. Acacia sp.</t>
  </si>
  <si>
    <t>Acacia sp. Poa sp. Eucalyptus sp.</t>
  </si>
  <si>
    <t>Erosion, Roadworks/infrastructure, Clearing</t>
  </si>
  <si>
    <t>90200 seeds collected</t>
  </si>
  <si>
    <t>33 seeds collected</t>
  </si>
  <si>
    <t>Standard germination test at 20degC in water agar</t>
  </si>
  <si>
    <t>Standard 20degC in water agar germination test with seed coat removed</t>
  </si>
  <si>
    <t>P2023-0194</t>
  </si>
  <si>
    <t>P2023-0070</t>
  </si>
  <si>
    <t>92-100</t>
  </si>
  <si>
    <t xml:space="preserve">Two trials completed giving 92 and 100% germination. Gibberellic acid treatment not required. </t>
  </si>
  <si>
    <t>How it was supported by the research</t>
  </si>
  <si>
    <t>Actinotus superbus</t>
  </si>
  <si>
    <t>Complete isotherm constructed, germination stimulant data, longevity estimation from rapid ageing data</t>
  </si>
  <si>
    <t>Waitzia suaveolens</t>
  </si>
  <si>
    <t>Partial isotherm constructed, germination stimulant data, longevity estimation from rapid ageing data</t>
  </si>
  <si>
    <t>Podotheca gnaphalioides</t>
  </si>
  <si>
    <t>Complete isotherm constructed, germination stimulant data</t>
  </si>
  <si>
    <t>Podolepis aristata</t>
  </si>
  <si>
    <t>Pterochaeta paniculata</t>
  </si>
  <si>
    <t>Stylidium affine</t>
  </si>
  <si>
    <t>Austrostipa elegantissima</t>
  </si>
  <si>
    <t>Trachymene coerulea</t>
  </si>
  <si>
    <t>Pithocarpa cordata</t>
  </si>
  <si>
    <t>Lobelia heterophylla</t>
  </si>
  <si>
    <t>Polycarpaea longiflora</t>
  </si>
  <si>
    <t>Partial isotherm constructed, germination stimulant data</t>
  </si>
  <si>
    <t>Cyperus vaginatus</t>
  </si>
  <si>
    <t>Nicotiana benthamiana</t>
  </si>
  <si>
    <t>Solanum cleistogamum</t>
  </si>
  <si>
    <t>Replaces a target species - Pitjantatjara name = Wiriny-Wirinypa</t>
  </si>
  <si>
    <t>Nicotiniana velutina</t>
  </si>
  <si>
    <t>Replaces a target species - Pitjantatjara name = Mingkulpa</t>
  </si>
  <si>
    <t>Pterocaulon sphacelatum</t>
  </si>
  <si>
    <t>Replaces a target species - Pitjantatjara name = Irmangka-irmangka / Intiyanu?</t>
  </si>
  <si>
    <t>Gossypium bickii</t>
  </si>
  <si>
    <t xml:space="preserve">Replaces a target species </t>
  </si>
  <si>
    <t>Lysiana exocarpii</t>
  </si>
  <si>
    <t xml:space="preserve">Replaces a target species. Obligate hemiparasitic </t>
  </si>
  <si>
    <t>Amyema preissii</t>
  </si>
  <si>
    <t>Amyema maidenii</t>
  </si>
  <si>
    <t>Replaces a target species - Pitjantatjara name = Nyirunypa
Obligate hemiparastic</t>
  </si>
  <si>
    <t>Glycine canescens</t>
  </si>
  <si>
    <t>Replaces a target species - Pitjantatjara name = Kalpil-kalpilpa</t>
  </si>
  <si>
    <t>Brachyscome ciliaris</t>
  </si>
  <si>
    <t>Amyema sanguinea</t>
  </si>
  <si>
    <t>Obligate hemiparasitic</t>
  </si>
  <si>
    <t>Leuchochrysum stipitatum</t>
  </si>
  <si>
    <t>Replaces a target species - Pitjantatjara name = Tjuḻpun-tjuḻpunpa?</t>
  </si>
  <si>
    <t>Schoenia ayersii</t>
  </si>
  <si>
    <t>Santalum lanceolatum</t>
  </si>
  <si>
    <t>Replaces a target species - Pitjantatjara name = Arnguli</t>
  </si>
  <si>
    <t>Calocephalus platycephalus</t>
  </si>
  <si>
    <t>Replaces a target species, first new collection since 1980</t>
  </si>
  <si>
    <t>Calocephalus knappii</t>
  </si>
  <si>
    <t>Calotis erinacea</t>
  </si>
  <si>
    <t>Abutilon otocarpum</t>
  </si>
  <si>
    <t>Replaces a target species - Pitjantatjara name = Tjiṟin-tjiṟinpa</t>
  </si>
  <si>
    <t>Hibiscus krickauffianus</t>
  </si>
  <si>
    <t>Kennedia prorepens</t>
  </si>
  <si>
    <t>Codonocarpus cotinifolius</t>
  </si>
  <si>
    <t>Pitjantatjara name = Kanturangu</t>
  </si>
  <si>
    <t>Newcastelia spodiotricha</t>
  </si>
  <si>
    <t>Ptilotus polystachyus</t>
  </si>
  <si>
    <t>Replaces a target species - Pitjantatjara name = Puya?</t>
  </si>
  <si>
    <t>Isotropis centralis</t>
  </si>
  <si>
    <t>Isotoma petraea</t>
  </si>
  <si>
    <t>Replaces a target species - Pitjantatjara name = Tjuntiwari / Waṉngaṯi</t>
  </si>
  <si>
    <t>Olearia stuartii</t>
  </si>
  <si>
    <t>Salary recoups</t>
  </si>
  <si>
    <t>Accession 06973; Population 5; I/52 plants collected; 3333 seed collected</t>
  </si>
  <si>
    <t>Accession 06982; Population 1; I/81 plants collected; 18462 fruit (≈14491 seed) collected. There is a collection at the WASC,KP that is assumed to be from this population.</t>
  </si>
  <si>
    <t>Accession 06986; Population 2; I/68 plants collected; 15778 fruit (≈11133 seed) collected</t>
  </si>
  <si>
    <t>Accession 06992; Population ; I/145 plants collected; 1493 seed collected</t>
  </si>
  <si>
    <t>Accession 06983; Population 1; I/37 plants collected; 4839 seed collected</t>
  </si>
  <si>
    <t>Accession 06985; Population ; I/19 plants collected; 7340 seed collected</t>
  </si>
  <si>
    <t>Lambertia orbifolia subsp. pecuniosa</t>
  </si>
  <si>
    <t>06977</t>
  </si>
  <si>
    <t>06978</t>
  </si>
  <si>
    <t>06968</t>
  </si>
  <si>
    <t>06969</t>
  </si>
  <si>
    <t>06971</t>
  </si>
  <si>
    <t>06966</t>
  </si>
  <si>
    <t>06967</t>
  </si>
  <si>
    <t>06970</t>
  </si>
  <si>
    <t>06983</t>
  </si>
  <si>
    <t>06985</t>
  </si>
  <si>
    <t>06992</t>
  </si>
  <si>
    <t>06984</t>
  </si>
  <si>
    <t>06973</t>
  </si>
  <si>
    <t>Androclava adenothalia</t>
  </si>
  <si>
    <t>06831</t>
  </si>
  <si>
    <t>06982</t>
  </si>
  <si>
    <t>06986</t>
  </si>
  <si>
    <t>11 Reckitt staff, 4 ABG Seedbank staff, 4 ABG Horticulture staff</t>
  </si>
  <si>
    <t>ABG staff support for planting event day</t>
  </si>
  <si>
    <t xml:space="preserve">Seed collection xrayed indicating 90% filled. Maximum germination achieved 48%; high proportion (40%) of seeds decayed on agar during trials with highest germination. Seed decay or viability may be limiting factors with this collection. </t>
  </si>
  <si>
    <t xml:space="preserve">Note: this work was actually done in Quarter 2, but not listed as an expense in that report. A bulking up/duplicate collection was made to substitute for the new collection that was not able to be made, to ensure that 10 seed collections were made, as targeted. </t>
  </si>
  <si>
    <t xml:space="preserve">In-kind salary and time during Q4 for the continuation of 32 germination trials of 4 species on the expanded target list. </t>
  </si>
  <si>
    <t>Eucalytpus barberi</t>
  </si>
  <si>
    <t>Collected as part of the general Eucalypt collecting target within RareBloom. Collection represents the largest sample made by the TSCC. 194 plants sampled.</t>
  </si>
  <si>
    <t>Eucalyptus archeri</t>
  </si>
  <si>
    <t>Collected as part of the general Eucalypt collecting target within RareBloom.</t>
  </si>
  <si>
    <t>na</t>
  </si>
  <si>
    <t xml:space="preserve">5 germination media have been trialled with 6 fungal isolates. The species germinated with two isolates from Pterostylis nutans (300b and 300d) collected from the same site on a single media (MOM with sucrose). Of the germinated seedlings 6 reached a size to be transferred into growth containers. Surviving seedlings will be deflasked into potting media in early autumn. Germination percentage was calculated using a total seed number estimated from the proportion of weighted seed used for sucessful germination protocols. Seed viability not assessed. </t>
  </si>
  <si>
    <t xml:space="preserve">5 germination media have been trialled with 3 fungal isolates. There was successful germination with a single fungal isolate (297b) from the same species and site as the seed collected, on two different media (OMA and MOM without sucrose). Of the germinated seedling two reached a size to be transferred into growth containers. Surviving seedlings will be deflasked into potting media in early autumn.  Germination percentage was calculated using a total seed number estimated from the proportion of weighted seed used for sucessful germination protocols. Seed viability not assessed. </t>
  </si>
  <si>
    <t>Coordination of Mala Rangers. Advance bookings for 4x Mala Rangers and 1x staff member from UKTNP to visit ANBG to build relationship and continue training in horticulture conservation. Inkind costs are for seed germination trials.</t>
  </si>
  <si>
    <t>Blue Drum and T-tag moisture logger for field seed bank</t>
  </si>
  <si>
    <t>In kind expenditure is volunteer hours assisting, staff support, planning, car fuel, and reporting</t>
  </si>
  <si>
    <t>Activity</t>
  </si>
  <si>
    <t>Total</t>
  </si>
  <si>
    <t>Budget</t>
  </si>
  <si>
    <t>Expenditure</t>
  </si>
  <si>
    <t>ASBP In‑kind Expenditure</t>
  </si>
  <si>
    <t>Rapid flora assessment</t>
  </si>
  <si>
    <t>Germplasm collection</t>
  </si>
  <si>
    <t>Germination trials</t>
  </si>
  <si>
    <t>Administration, reporting &amp; communications</t>
  </si>
  <si>
    <t>Equipment and supplies</t>
  </si>
  <si>
    <t>Woolworths Activations</t>
  </si>
  <si>
    <t>Student Scholarship</t>
  </si>
  <si>
    <t>Non contracted activities</t>
  </si>
  <si>
    <t>Propogation and use</t>
  </si>
  <si>
    <t>Reconnaissance for 21x genetic diversity collections of species from new populations. Uluru Kata Tjuta National Park collection trip - costs are for travel for 1x staff for 10 days collecting in UKTNP in July 2023.
21x genetic diversity collections of species from new populations. Uluru Kata Tjuta National Park collection trip - costs are for travel for 3x staff and 2x volunteers for 10 days collecting in UKTNP in September 2023.</t>
  </si>
  <si>
    <t>Reconnaissance for 6x new species collections. Uluru Kata Tjuta National Park collection trip - costs are for travel for 1x staff for 10 days collecting in UKTNP in July 2023.
6x new species collections. Uluru Kata Tjuta National Park collection trip - costs are for travel for 3x staff and 2x volunteers for 10 days collecting in UKTNP in September 2023.</t>
  </si>
  <si>
    <t>Rare Bloom Project – Rapid Flora Assessments (reporting period 01 Jan 21 - 31 Dec 2023)</t>
  </si>
  <si>
    <t>Rare Bloom Project – Germplasm collection (reporting period 01 Jan 21 - 31 Dec 2023)</t>
  </si>
  <si>
    <t>Rare Bloom Project – Germination trials (reporting period 01 Jan 21 - 31 Dec 2023)</t>
  </si>
  <si>
    <t>Rare Bloom Project – Propogation and use [translocation/restoration/Seed production area] (reporting period 01 Jan 21 - 31 Dec 2023)</t>
  </si>
  <si>
    <t>Rare Bloom Project – Expenditure (reporting period 01 Jan 21 - 31 Dec 2023)</t>
  </si>
  <si>
    <t>Type of collection 
(new/duplicate/genetic diversity/Not Collected/Cuttings)</t>
  </si>
  <si>
    <r>
      <t xml:space="preserve">Has a germination trial also been completed for this species </t>
    </r>
    <r>
      <rPr>
        <b/>
        <u/>
        <sz val="11"/>
        <rFont val="Calibri"/>
        <family val="2"/>
        <scheme val="minor"/>
      </rPr>
      <t xml:space="preserve">under this project </t>
    </r>
    <r>
      <rPr>
        <b/>
        <sz val="11"/>
        <rFont val="Calibri"/>
        <family val="2"/>
        <scheme val="minor"/>
      </rPr>
      <t xml:space="preserve">
(Y/N)
</t>
    </r>
  </si>
  <si>
    <r>
      <t xml:space="preserve">Has an RFA also been completed for this species </t>
    </r>
    <r>
      <rPr>
        <b/>
        <u/>
        <sz val="11"/>
        <rFont val="Calibri"/>
        <family val="2"/>
        <scheme val="minor"/>
      </rPr>
      <t xml:space="preserve">under this project </t>
    </r>
    <r>
      <rPr>
        <b/>
        <sz val="11"/>
        <rFont val="Calibri"/>
        <family val="2"/>
        <scheme val="minor"/>
      </rPr>
      <t xml:space="preserve">
(Y/N)</t>
    </r>
  </si>
  <si>
    <r>
      <t xml:space="preserve">Trials have been completed but have not been successful. A range (5) of pre-treatments and conditions have been applied, but no germination has yet been recorded. Given the complex dormancies exhibited by </t>
    </r>
    <r>
      <rPr>
        <i/>
        <sz val="11"/>
        <rFont val="Calibri"/>
        <family val="2"/>
        <scheme val="minor"/>
      </rPr>
      <t>Pimelea</t>
    </r>
    <r>
      <rPr>
        <sz val="11"/>
        <rFont val="Calibri"/>
        <family val="2"/>
        <scheme val="minor"/>
      </rPr>
      <t xml:space="preserve"> species, including this taxa, this species will now be included in a larger germination experiment dedicated to characterising the dormancy  and methods to alleviate the dormancy of several listed  </t>
    </r>
    <r>
      <rPr>
        <i/>
        <sz val="11"/>
        <rFont val="Calibri"/>
        <family val="2"/>
        <scheme val="minor"/>
      </rPr>
      <t>Pimelea</t>
    </r>
    <r>
      <rPr>
        <sz val="11"/>
        <rFont val="Calibri"/>
        <family val="2"/>
        <scheme val="minor"/>
      </rPr>
      <t xml:space="preserve"> species from different ecosystems. This work is planned for the next 12-18 months. </t>
    </r>
  </si>
  <si>
    <t>Rare Bloom Project – Student Research Scholarship species (reporting period 01 Jan 21 - 31 Dec 2023)</t>
  </si>
  <si>
    <t>= activity completed this quarter</t>
  </si>
  <si>
    <t>Activity 1</t>
  </si>
  <si>
    <t>Activity 2</t>
  </si>
  <si>
    <t>Activity 3</t>
  </si>
  <si>
    <t>Activity 4</t>
  </si>
  <si>
    <t>Germplasm Collection</t>
  </si>
  <si>
    <t>Propagation and use</t>
  </si>
  <si>
    <t>Scholarship research project</t>
  </si>
  <si>
    <t>Rapid Flora Assessment</t>
  </si>
  <si>
    <t>Prostanthera saxicola var. montana</t>
  </si>
  <si>
    <r>
      <t xml:space="preserve">Augmentation of existing translocations of </t>
    </r>
    <r>
      <rPr>
        <i/>
        <sz val="11"/>
        <rFont val="Calibri"/>
        <family val="2"/>
        <scheme val="minor"/>
      </rPr>
      <t xml:space="preserve">Banksia cuneata </t>
    </r>
    <r>
      <rPr>
        <sz val="11"/>
        <rFont val="Calibri"/>
        <family val="2"/>
        <scheme val="minor"/>
      </rPr>
      <t xml:space="preserve">and </t>
    </r>
    <r>
      <rPr>
        <i/>
        <sz val="11"/>
        <rFont val="Calibri"/>
        <family val="2"/>
        <scheme val="minor"/>
      </rPr>
      <t>Chorizema humile</t>
    </r>
    <r>
      <rPr>
        <sz val="11"/>
        <rFont val="Calibri"/>
        <family val="2"/>
        <scheme val="minor"/>
      </rPr>
      <t xml:space="preserve"> using germinants produced from germination testing of collections made for the Rare Bloom Project.</t>
    </r>
  </si>
  <si>
    <r>
      <t xml:space="preserve">In-kind salary and time for an additional trial of </t>
    </r>
    <r>
      <rPr>
        <i/>
        <sz val="11"/>
        <rFont val="Calibri"/>
        <family val="2"/>
        <scheme val="minor"/>
      </rPr>
      <t>P. ligustrina</t>
    </r>
    <r>
      <rPr>
        <sz val="11"/>
        <rFont val="Calibri"/>
        <family val="2"/>
        <scheme val="minor"/>
      </rPr>
      <t xml:space="preserve"> subsp. </t>
    </r>
    <r>
      <rPr>
        <i/>
        <sz val="11"/>
        <rFont val="Calibri"/>
        <family val="2"/>
        <scheme val="minor"/>
      </rPr>
      <t xml:space="preserve">ciliata </t>
    </r>
    <r>
      <rPr>
        <sz val="11"/>
        <rFont val="Calibri"/>
        <family val="2"/>
        <scheme val="minor"/>
      </rPr>
      <t xml:space="preserve"> which required seed xraying, seed treatment, and monitoring over several months.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</si>
</sst>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mm/yyyy;@"/>
    <numFmt numFmtId="165" formatCode="dd/mm/yyyy"/>
    <numFmt numFmtId="166" formatCode="###\°\ 00\'\ 00.00\'\'"/>
  </numFmts>
  <fonts count="35" x14ac:knownFonts="1">
    <font>
      <sz val="11"/>
      <color theme="1"/>
      <name val="Calibri"/>
      <family val="2"/>
      <scheme val="minor"/>
    </font>
    <font>
      <i/>
      <sz val="11"/>
      <color rgb="FF7F7F7F"/>
      <name val="Calibri"/>
      <family val="2"/>
      <scheme val="minor"/>
    </font>
    <font>
      <b/>
      <sz val="11"/>
      <color theme="1"/>
      <name val="Calibri"/>
      <family val="2"/>
      <scheme val="minor"/>
    </font>
    <font>
      <b/>
      <sz val="9"/>
      <color theme="1"/>
      <name val="Candara"/>
      <family val="2"/>
    </font>
    <font>
      <sz val="9"/>
      <color theme="1"/>
      <name val="Candara"/>
      <family val="2"/>
    </font>
    <font>
      <b/>
      <sz val="9"/>
      <color rgb="FF000000"/>
      <name val="Candara"/>
      <family val="2"/>
    </font>
    <font>
      <b/>
      <sz val="9"/>
      <color rgb="FFFFFFFF"/>
      <name val="Candara"/>
      <family val="2"/>
    </font>
    <font>
      <sz val="9"/>
      <color indexed="81"/>
      <name val="Tahoma"/>
      <family val="2"/>
    </font>
    <font>
      <u/>
      <sz val="11"/>
      <color theme="10"/>
      <name val="Calibri"/>
      <family val="2"/>
      <scheme val="minor"/>
    </font>
    <font>
      <sz val="11"/>
      <name val="Calibri"/>
      <family val="2"/>
      <scheme val="minor"/>
    </font>
    <font>
      <b/>
      <sz val="16"/>
      <color theme="1"/>
      <name val="Calibri"/>
      <family val="2"/>
      <scheme val="minor"/>
    </font>
    <font>
      <b/>
      <sz val="16"/>
      <color rgb="FFFF0000"/>
      <name val="Calibri"/>
      <family val="2"/>
      <scheme val="minor"/>
    </font>
    <font>
      <sz val="11"/>
      <color theme="1"/>
      <name val="Calibri"/>
      <family val="2"/>
      <scheme val="minor"/>
    </font>
    <font>
      <sz val="8"/>
      <name val="Calibri"/>
      <family val="2"/>
      <scheme val="minor"/>
    </font>
    <font>
      <b/>
      <u/>
      <sz val="11"/>
      <color theme="1"/>
      <name val="Calibri"/>
      <family val="2"/>
      <scheme val="minor"/>
    </font>
    <font>
      <sz val="10"/>
      <name val="Arial"/>
      <family val="2"/>
    </font>
    <font>
      <sz val="16"/>
      <color theme="1"/>
      <name val="Calibri"/>
      <family val="2"/>
      <scheme val="minor"/>
    </font>
    <font>
      <b/>
      <sz val="11"/>
      <name val="Calibri"/>
      <family val="2"/>
      <scheme val="minor"/>
    </font>
    <font>
      <b/>
      <sz val="11"/>
      <color rgb="FF000000"/>
      <name val="Calibri"/>
      <family val="2"/>
      <scheme val="minor"/>
    </font>
    <font>
      <b/>
      <sz val="9"/>
      <color indexed="81"/>
      <name val="Tahoma"/>
      <family val="2"/>
    </font>
    <font>
      <b/>
      <u/>
      <sz val="11"/>
      <color rgb="FF000000"/>
      <name val="Calibri"/>
      <family val="2"/>
      <scheme val="minor"/>
    </font>
    <font>
      <b/>
      <sz val="11"/>
      <color theme="9" tint="-0.499984740745262"/>
      <name val="Calibri"/>
      <family val="2"/>
      <scheme val="minor"/>
    </font>
    <font>
      <sz val="11"/>
      <color theme="9" tint="-0.499984740745262"/>
      <name val="Calibri"/>
      <family val="2"/>
      <scheme val="minor"/>
    </font>
    <font>
      <u/>
      <sz val="11"/>
      <color theme="9" tint="-0.499984740745262"/>
      <name val="Calibri"/>
      <family val="2"/>
      <scheme val="minor"/>
    </font>
    <font>
      <b/>
      <u/>
      <sz val="11"/>
      <name val="Calibri"/>
      <family val="2"/>
      <scheme val="minor"/>
    </font>
    <font>
      <sz val="11"/>
      <color rgb="FF000000"/>
      <name val="Calibri"/>
      <family val="2"/>
      <scheme val="minor"/>
    </font>
    <font>
      <sz val="11"/>
      <color rgb="FFFF0000"/>
      <name val="Calibri"/>
      <family val="2"/>
      <scheme val="minor"/>
    </font>
    <font>
      <sz val="11"/>
      <color theme="2" tint="-0.249977111117893"/>
      <name val="Calibri"/>
      <family val="2"/>
      <scheme val="minor"/>
    </font>
    <font>
      <sz val="11"/>
      <color theme="0" tint="-0.249977111117893"/>
      <name val="Calibri"/>
      <family val="2"/>
      <scheme val="minor"/>
    </font>
    <font>
      <b/>
      <sz val="14"/>
      <color rgb="FFFF0000"/>
      <name val="Calibri"/>
      <family val="2"/>
      <scheme val="minor"/>
    </font>
    <font>
      <sz val="10"/>
      <color theme="1"/>
      <name val="Calibri"/>
      <family val="2"/>
      <scheme val="minor"/>
    </font>
    <font>
      <sz val="11"/>
      <name val="Arial"/>
      <family val="2"/>
    </font>
    <font>
      <sz val="9"/>
      <name val="Segoe UI"/>
      <family val="2"/>
    </font>
    <font>
      <i/>
      <sz val="11"/>
      <name val="Calibri"/>
      <family val="2"/>
      <scheme val="minor"/>
    </font>
    <font>
      <sz val="10"/>
      <color rgb="FFFFFFFF"/>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006600"/>
        <bgColor indexed="64"/>
      </patternFill>
    </fill>
    <fill>
      <patternFill patternType="solid">
        <fgColor rgb="FFFFFF00"/>
        <bgColor indexed="64"/>
      </patternFill>
    </fill>
  </fills>
  <borders count="47">
    <border>
      <left/>
      <right/>
      <top/>
      <bottom/>
      <diagonal/>
    </border>
    <border>
      <left style="medium">
        <color auto="1"/>
      </left>
      <right/>
      <top/>
      <bottom/>
      <diagonal/>
    </border>
    <border>
      <left/>
      <right style="medium">
        <color auto="1"/>
      </right>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right/>
      <top style="medium">
        <color indexed="64"/>
      </top>
      <bottom style="medium">
        <color indexed="64"/>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Down="1">
      <left style="medium">
        <color indexed="64"/>
      </left>
      <right/>
      <top style="medium">
        <color indexed="64"/>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right style="thin">
        <color indexed="64"/>
      </right>
      <top/>
      <bottom/>
      <diagonal/>
    </border>
    <border diagonalDown="1">
      <left/>
      <right/>
      <top/>
      <bottom style="medium">
        <color indexed="64"/>
      </bottom>
      <diagonal style="thin">
        <color indexed="64"/>
      </diagonal>
    </border>
    <border diagonalDown="1">
      <left/>
      <right/>
      <top style="medium">
        <color indexed="64"/>
      </top>
      <bottom/>
      <diagonal style="thin">
        <color indexed="64"/>
      </diagonal>
    </border>
    <border diagonalDown="1">
      <left/>
      <right/>
      <top/>
      <bottom/>
      <diagonal style="thin">
        <color indexed="64"/>
      </diagonal>
    </border>
    <border>
      <left style="medium">
        <color indexed="64"/>
      </left>
      <right style="medium">
        <color indexed="64"/>
      </right>
      <top style="medium">
        <color indexed="64"/>
      </top>
      <bottom style="medium">
        <color indexed="64"/>
      </bottom>
      <diagonal/>
    </border>
  </borders>
  <cellStyleXfs count="2691">
    <xf numFmtId="0" fontId="0" fillId="0" borderId="0"/>
    <xf numFmtId="0" fontId="1" fillId="0" borderId="0" applyNumberFormat="0" applyFill="0" applyBorder="0" applyAlignment="0" applyProtection="0"/>
    <xf numFmtId="0" fontId="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cellStyleXfs>
  <cellXfs count="293">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vertical="center"/>
    </xf>
    <xf numFmtId="0" fontId="2" fillId="0" borderId="0" xfId="0" applyFont="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49" fontId="18" fillId="2" borderId="22" xfId="0" applyNumberFormat="1" applyFont="1" applyFill="1" applyBorder="1" applyAlignment="1">
      <alignment horizontal="center" vertical="center" wrapText="1"/>
    </xf>
    <xf numFmtId="49" fontId="18" fillId="2" borderId="23"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49" fontId="18" fillId="2" borderId="15" xfId="0" applyNumberFormat="1"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5" fillId="0" borderId="0" xfId="0" applyFont="1"/>
    <xf numFmtId="0" fontId="16" fillId="0" borderId="0" xfId="0" applyFont="1" applyAlignment="1">
      <alignment horizontal="left"/>
    </xf>
    <xf numFmtId="0" fontId="16" fillId="0" borderId="0" xfId="0" applyFont="1" applyAlignment="1">
      <alignment horizontal="left" vertical="center"/>
    </xf>
    <xf numFmtId="0" fontId="11" fillId="2" borderId="25" xfId="0" applyFont="1" applyFill="1" applyBorder="1" applyAlignment="1">
      <alignment horizontal="left" vertical="center"/>
    </xf>
    <xf numFmtId="0" fontId="10" fillId="2" borderId="13" xfId="0" applyFont="1" applyFill="1" applyBorder="1" applyAlignment="1">
      <alignment horizontal="left" vertical="center"/>
    </xf>
    <xf numFmtId="0" fontId="11" fillId="2" borderId="12"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166" fontId="0" fillId="0" borderId="0" xfId="0" applyNumberFormat="1" applyAlignment="1">
      <alignment horizontal="left" vertical="center" wrapText="1"/>
    </xf>
    <xf numFmtId="18" fontId="0" fillId="0" borderId="0" xfId="0" applyNumberFormat="1" applyAlignment="1">
      <alignment horizontal="left" vertical="center" wrapText="1"/>
    </xf>
    <xf numFmtId="165" fontId="0" fillId="0" borderId="0" xfId="0" applyNumberFormat="1" applyAlignment="1">
      <alignment horizontal="left" vertical="center" wrapText="1"/>
    </xf>
    <xf numFmtId="2" fontId="0" fillId="0" borderId="0" xfId="0" applyNumberFormat="1" applyAlignment="1">
      <alignment horizontal="left" vertical="center" wrapText="1"/>
    </xf>
    <xf numFmtId="44" fontId="0" fillId="3" borderId="24" xfId="3" applyFont="1" applyFill="1" applyBorder="1" applyAlignment="1">
      <alignment horizontal="left" vertical="center"/>
    </xf>
    <xf numFmtId="0" fontId="2" fillId="2" borderId="0" xfId="0" applyFont="1" applyFill="1" applyAlignment="1">
      <alignment wrapText="1"/>
    </xf>
    <xf numFmtId="49" fontId="18" fillId="2" borderId="27" xfId="0" applyNumberFormat="1" applyFont="1" applyFill="1" applyBorder="1" applyAlignment="1">
      <alignment horizontal="center" vertical="center" wrapText="1"/>
    </xf>
    <xf numFmtId="0" fontId="8" fillId="2" borderId="15" xfId="2" applyFill="1" applyBorder="1" applyAlignment="1">
      <alignment horizontal="center" vertical="center" wrapText="1"/>
    </xf>
    <xf numFmtId="0" fontId="17" fillId="2" borderId="18" xfId="0" applyFont="1" applyFill="1" applyBorder="1" applyAlignment="1">
      <alignment horizontal="center" vertical="center" wrapText="1"/>
    </xf>
    <xf numFmtId="49" fontId="18" fillId="2" borderId="18" xfId="0" applyNumberFormat="1" applyFont="1" applyFill="1" applyBorder="1" applyAlignment="1">
      <alignment horizontal="center" vertical="center" wrapText="1"/>
    </xf>
    <xf numFmtId="0" fontId="11" fillId="0" borderId="0" xfId="0" applyFont="1" applyAlignment="1">
      <alignment vertical="center"/>
    </xf>
    <xf numFmtId="0" fontId="11" fillId="2" borderId="4" xfId="0" applyFont="1" applyFill="1" applyBorder="1" applyAlignment="1">
      <alignment horizontal="left" vertical="center" wrapText="1"/>
    </xf>
    <xf numFmtId="0" fontId="2" fillId="2" borderId="29" xfId="0" applyFont="1" applyFill="1" applyBorder="1" applyAlignment="1">
      <alignment horizontal="center" vertical="center" wrapText="1"/>
    </xf>
    <xf numFmtId="44" fontId="9" fillId="0" borderId="25" xfId="6" applyFont="1" applyBorder="1" applyAlignment="1">
      <alignment horizontal="left" vertical="center"/>
    </xf>
    <xf numFmtId="0" fontId="0" fillId="3" borderId="24" xfId="0" applyFill="1" applyBorder="1" applyAlignment="1">
      <alignment horizontal="left" vertical="center"/>
    </xf>
    <xf numFmtId="0" fontId="9" fillId="0" borderId="0" xfId="0" applyFont="1" applyAlignment="1">
      <alignment horizontal="left" vertical="center"/>
    </xf>
    <xf numFmtId="44" fontId="9" fillId="0" borderId="0" xfId="6" applyFont="1" applyBorder="1" applyAlignment="1">
      <alignment horizontal="left" vertical="center"/>
    </xf>
    <xf numFmtId="0" fontId="2" fillId="3" borderId="24" xfId="0" applyFont="1" applyFill="1" applyBorder="1" applyAlignment="1">
      <alignment horizontal="left" vertical="center" wrapText="1"/>
    </xf>
    <xf numFmtId="0" fontId="0" fillId="0" borderId="0" xfId="0" applyAlignment="1">
      <alignment horizontal="left" vertical="top" wrapText="1"/>
    </xf>
    <xf numFmtId="0" fontId="26"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44" fontId="0" fillId="5" borderId="30" xfId="4" applyFont="1" applyFill="1" applyBorder="1" applyAlignment="1">
      <alignment horizontal="center" vertical="center"/>
    </xf>
    <xf numFmtId="44" fontId="0" fillId="4" borderId="38" xfId="3" applyFont="1" applyFill="1" applyBorder="1" applyAlignment="1">
      <alignment horizontal="left" vertical="center"/>
    </xf>
    <xf numFmtId="0" fontId="0" fillId="0" borderId="3" xfId="0" applyBorder="1"/>
    <xf numFmtId="44" fontId="0" fillId="0" borderId="3" xfId="3" applyFont="1" applyBorder="1" applyAlignment="1">
      <alignment horizontal="left" vertical="center"/>
    </xf>
    <xf numFmtId="0" fontId="0" fillId="0" borderId="11" xfId="0" applyBorder="1"/>
    <xf numFmtId="44" fontId="0" fillId="0" borderId="11" xfId="3" applyFont="1" applyBorder="1" applyAlignment="1">
      <alignment horizontal="left" vertical="center"/>
    </xf>
    <xf numFmtId="0" fontId="0" fillId="0" borderId="11" xfId="0" applyBorder="1" applyAlignment="1">
      <alignment horizontal="left" vertical="top" wrapText="1"/>
    </xf>
    <xf numFmtId="0" fontId="27" fillId="0" borderId="0" xfId="0" applyFont="1" applyAlignment="1">
      <alignment horizontal="left" vertical="center"/>
    </xf>
    <xf numFmtId="0" fontId="0" fillId="7" borderId="0" xfId="0" applyFill="1" applyAlignment="1">
      <alignment horizontal="center" vertical="center" wrapText="1"/>
    </xf>
    <xf numFmtId="0" fontId="9" fillId="0" borderId="2" xfId="0" applyFont="1" applyBorder="1" applyAlignment="1">
      <alignment horizontal="left" vertical="center" wrapText="1"/>
    </xf>
    <xf numFmtId="0" fontId="0" fillId="0" borderId="20" xfId="0" applyBorder="1" applyAlignment="1">
      <alignment horizontal="left" vertical="center"/>
    </xf>
    <xf numFmtId="165" fontId="9" fillId="0" borderId="0" xfId="0" applyNumberFormat="1" applyFont="1" applyAlignment="1">
      <alignment horizontal="left" vertical="center" wrapText="1"/>
    </xf>
    <xf numFmtId="0" fontId="9" fillId="0" borderId="1" xfId="0" applyFont="1" applyBorder="1" applyAlignment="1">
      <alignment horizontal="left" vertical="center" wrapText="1"/>
    </xf>
    <xf numFmtId="166" fontId="9" fillId="0" borderId="0" xfId="0" applyNumberFormat="1" applyFont="1" applyAlignment="1">
      <alignment horizontal="left" vertical="center" wrapText="1"/>
    </xf>
    <xf numFmtId="18" fontId="9" fillId="0" borderId="0" xfId="0" applyNumberFormat="1" applyFont="1" applyAlignment="1">
      <alignment horizontal="left" vertical="center" wrapText="1"/>
    </xf>
    <xf numFmtId="0" fontId="0" fillId="0" borderId="3" xfId="0" applyBorder="1" applyAlignment="1">
      <alignment horizontal="left" wrapText="1"/>
    </xf>
    <xf numFmtId="0" fontId="0" fillId="0" borderId="0" xfId="0" applyAlignment="1">
      <alignment horizontal="left" wrapText="1"/>
    </xf>
    <xf numFmtId="0" fontId="0" fillId="0" borderId="20" xfId="0" applyBorder="1" applyAlignment="1">
      <alignment horizontal="left" vertical="center" wrapText="1"/>
    </xf>
    <xf numFmtId="44" fontId="0" fillId="5" borderId="30" xfId="3" applyFont="1" applyFill="1" applyBorder="1" applyAlignment="1">
      <alignment horizontal="center" vertical="center"/>
    </xf>
    <xf numFmtId="0" fontId="28" fillId="0" borderId="0" xfId="0" applyFont="1" applyAlignment="1">
      <alignment horizontal="left" vertical="center"/>
    </xf>
    <xf numFmtId="0" fontId="28" fillId="0" borderId="0" xfId="0" applyFont="1"/>
    <xf numFmtId="0" fontId="0" fillId="8" borderId="11" xfId="0" applyFill="1" applyBorder="1" applyAlignment="1">
      <alignment horizontal="center" vertical="center" wrapText="1"/>
    </xf>
    <xf numFmtId="0" fontId="9" fillId="0" borderId="20" xfId="0" applyFont="1" applyBorder="1" applyAlignment="1">
      <alignment horizontal="left" vertical="center" wrapText="1"/>
    </xf>
    <xf numFmtId="44" fontId="9" fillId="0" borderId="18" xfId="3" applyFont="1" applyBorder="1" applyAlignment="1">
      <alignment horizontal="left" vertical="center"/>
    </xf>
    <xf numFmtId="0" fontId="9" fillId="0" borderId="4" xfId="0" applyFont="1" applyBorder="1" applyAlignment="1">
      <alignment horizontal="left" vertical="center" wrapText="1"/>
    </xf>
    <xf numFmtId="44" fontId="0" fillId="5" borderId="17" xfId="50" applyFont="1" applyFill="1" applyBorder="1" applyAlignment="1">
      <alignment horizontal="center" vertical="center"/>
    </xf>
    <xf numFmtId="44" fontId="9" fillId="0" borderId="18" xfId="6" applyFont="1" applyBorder="1" applyAlignment="1">
      <alignment horizontal="left" vertical="center"/>
    </xf>
    <xf numFmtId="0" fontId="0" fillId="8" borderId="18" xfId="0" applyFill="1" applyBorder="1" applyAlignment="1">
      <alignment horizontal="center" vertical="center"/>
    </xf>
    <xf numFmtId="0" fontId="0" fillId="10" borderId="18" xfId="0" applyFill="1" applyBorder="1" applyAlignment="1">
      <alignment horizontal="center" vertical="center" wrapText="1"/>
    </xf>
    <xf numFmtId="0" fontId="9" fillId="0" borderId="18" xfId="1" applyFont="1" applyFill="1" applyBorder="1" applyAlignment="1">
      <alignment horizontal="left" vertical="center" wrapText="1"/>
    </xf>
    <xf numFmtId="14" fontId="9" fillId="0" borderId="0" xfId="0" applyNumberFormat="1" applyFont="1" applyAlignment="1">
      <alignment horizontal="left" vertical="center"/>
    </xf>
    <xf numFmtId="0" fontId="9" fillId="0" borderId="0" xfId="0" applyFont="1"/>
    <xf numFmtId="0" fontId="30" fillId="0" borderId="11" xfId="0" applyFont="1" applyBorder="1" applyAlignment="1">
      <alignment vertical="center" wrapText="1"/>
    </xf>
    <xf numFmtId="0" fontId="30" fillId="0" borderId="0" xfId="0" applyFont="1" applyAlignment="1">
      <alignment vertical="center" wrapText="1"/>
    </xf>
    <xf numFmtId="49" fontId="9" fillId="0" borderId="0" xfId="0" applyNumberFormat="1" applyFont="1"/>
    <xf numFmtId="44" fontId="0" fillId="5" borderId="46" xfId="3" applyFont="1" applyFill="1" applyBorder="1" applyAlignment="1">
      <alignment horizontal="center" vertical="center"/>
    </xf>
    <xf numFmtId="44" fontId="9" fillId="0" borderId="25" xfId="2439" applyFont="1" applyBorder="1" applyAlignment="1">
      <alignment horizontal="left" vertical="center"/>
    </xf>
    <xf numFmtId="44" fontId="9" fillId="0" borderId="25" xfId="2470" applyFont="1" applyBorder="1" applyAlignment="1">
      <alignment horizontal="left" vertical="center"/>
    </xf>
    <xf numFmtId="44" fontId="9" fillId="0" borderId="0" xfId="2470" applyFont="1" applyBorder="1" applyAlignment="1">
      <alignment horizontal="left" vertical="center"/>
    </xf>
    <xf numFmtId="44" fontId="0" fillId="0" borderId="0" xfId="0" applyNumberFormat="1"/>
    <xf numFmtId="164" fontId="9" fillId="0" borderId="0" xfId="0" applyNumberFormat="1" applyFont="1" applyAlignment="1">
      <alignment horizontal="left" vertical="center" wrapText="1"/>
    </xf>
    <xf numFmtId="0" fontId="9" fillId="0" borderId="0" xfId="0" applyFont="1" applyAlignment="1">
      <alignment horizontal="center"/>
    </xf>
    <xf numFmtId="17" fontId="9" fillId="0" borderId="0" xfId="0" applyNumberFormat="1" applyFont="1" applyAlignment="1">
      <alignment horizontal="left" vertical="center" wrapText="1"/>
    </xf>
    <xf numFmtId="0" fontId="9" fillId="0" borderId="0" xfId="0" applyFont="1" applyAlignment="1">
      <alignment horizontal="left" vertical="top" wrapText="1"/>
    </xf>
    <xf numFmtId="14" fontId="9" fillId="0" borderId="0" xfId="0" applyNumberFormat="1" applyFont="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9" fillId="0" borderId="42" xfId="0" applyFont="1" applyBorder="1" applyAlignment="1">
      <alignment horizontal="left" vertical="top" wrapText="1"/>
    </xf>
    <xf numFmtId="9" fontId="9" fillId="0" borderId="0" xfId="0" applyNumberFormat="1" applyFont="1" applyAlignment="1">
      <alignment horizontal="left" vertical="top" wrapText="1"/>
    </xf>
    <xf numFmtId="14" fontId="9" fillId="0" borderId="0" xfId="0" applyNumberFormat="1" applyFont="1" applyAlignment="1">
      <alignment horizontal="left"/>
    </xf>
    <xf numFmtId="0" fontId="9" fillId="0" borderId="42" xfId="0" applyFont="1" applyBorder="1"/>
    <xf numFmtId="17" fontId="9" fillId="0" borderId="0" xfId="0" applyNumberFormat="1" applyFont="1"/>
    <xf numFmtId="0" fontId="9" fillId="0" borderId="0" xfId="0" applyFont="1" applyAlignment="1">
      <alignment horizontal="left" vertical="top"/>
    </xf>
    <xf numFmtId="0" fontId="9" fillId="0" borderId="42" xfId="0" applyFont="1" applyBorder="1" applyAlignment="1">
      <alignment horizontal="left" vertical="top"/>
    </xf>
    <xf numFmtId="0" fontId="9" fillId="0" borderId="0" xfId="0" applyFont="1" applyAlignment="1">
      <alignment horizontal="right" vertical="top"/>
    </xf>
    <xf numFmtId="0" fontId="9" fillId="0" borderId="0" xfId="0" applyFont="1" applyAlignment="1">
      <alignment horizontal="left" wrapText="1"/>
    </xf>
    <xf numFmtId="0" fontId="9" fillId="0" borderId="11" xfId="0" applyFont="1" applyBorder="1" applyAlignment="1">
      <alignment horizontal="left"/>
    </xf>
    <xf numFmtId="0" fontId="9" fillId="0" borderId="37" xfId="0" applyFont="1" applyBorder="1" applyAlignment="1">
      <alignment horizontal="left"/>
    </xf>
    <xf numFmtId="0" fontId="9" fillId="0" borderId="0" xfId="0" applyFont="1" applyAlignment="1">
      <alignment wrapText="1"/>
    </xf>
    <xf numFmtId="0" fontId="31" fillId="0" borderId="0" xfId="0" applyFont="1" applyAlignment="1">
      <alignment horizontal="left"/>
    </xf>
    <xf numFmtId="0" fontId="32" fillId="0" borderId="0" xfId="0" applyFont="1"/>
    <xf numFmtId="49" fontId="9" fillId="0" borderId="0" xfId="0" applyNumberFormat="1" applyFont="1" applyAlignment="1">
      <alignment horizontal="left" vertical="center"/>
    </xf>
    <xf numFmtId="14" fontId="9" fillId="0" borderId="0" xfId="0" applyNumberFormat="1" applyFont="1" applyAlignment="1">
      <alignment horizontal="left" vertical="center" wrapText="1"/>
    </xf>
    <xf numFmtId="0" fontId="9" fillId="0" borderId="0" xfId="0" applyFont="1" applyAlignment="1">
      <alignment vertical="top" wrapText="1"/>
    </xf>
    <xf numFmtId="0" fontId="17" fillId="2" borderId="46" xfId="0" applyFont="1" applyFill="1" applyBorder="1" applyAlignment="1">
      <alignment horizontal="center" vertical="center" wrapText="1"/>
    </xf>
    <xf numFmtId="0" fontId="34" fillId="11" borderId="2" xfId="0" applyFont="1" applyFill="1" applyBorder="1" applyAlignment="1">
      <alignment horizontal="center" vertical="center" wrapText="1"/>
    </xf>
    <xf numFmtId="0" fontId="34" fillId="11" borderId="5" xfId="0" applyFont="1" applyFill="1" applyBorder="1" applyAlignment="1">
      <alignment horizontal="center" vertical="center" wrapText="1"/>
    </xf>
    <xf numFmtId="0" fontId="30" fillId="0" borderId="5" xfId="0" applyFont="1" applyBorder="1" applyAlignment="1">
      <alignment vertical="center" wrapText="1"/>
    </xf>
    <xf numFmtId="44" fontId="30" fillId="0" borderId="5" xfId="0" applyNumberFormat="1" applyFont="1" applyBorder="1" applyAlignment="1">
      <alignment horizontal="center" vertical="center"/>
    </xf>
    <xf numFmtId="44" fontId="30" fillId="0" borderId="25" xfId="0" applyNumberFormat="1" applyFont="1" applyBorder="1" applyAlignment="1">
      <alignment horizontal="center" vertical="center"/>
    </xf>
    <xf numFmtId="0" fontId="30" fillId="0" borderId="25"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vertical="center" wrapText="1"/>
    </xf>
    <xf numFmtId="0" fontId="0" fillId="12" borderId="46" xfId="0" applyFill="1" applyBorder="1"/>
    <xf numFmtId="0" fontId="0" fillId="0" borderId="0" xfId="0" quotePrefix="1"/>
    <xf numFmtId="0" fontId="17" fillId="2" borderId="15" xfId="0" applyFont="1" applyFill="1" applyBorder="1" applyAlignment="1">
      <alignment horizontal="center" vertical="center"/>
    </xf>
    <xf numFmtId="0" fontId="0" fillId="12" borderId="0" xfId="0" applyFill="1" applyAlignment="1">
      <alignment horizontal="left" vertical="center"/>
    </xf>
    <xf numFmtId="0" fontId="9" fillId="12" borderId="0" xfId="0" applyFont="1" applyFill="1"/>
    <xf numFmtId="0" fontId="0" fillId="12" borderId="0" xfId="0" applyFill="1"/>
    <xf numFmtId="0" fontId="9" fillId="12" borderId="0" xfId="0" applyFont="1" applyFill="1" applyAlignment="1">
      <alignment horizontal="left" vertical="center"/>
    </xf>
    <xf numFmtId="2" fontId="2" fillId="2" borderId="8"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0" fillId="2" borderId="18" xfId="0" applyFont="1" applyFill="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2" borderId="4" xfId="0" applyFont="1" applyFill="1" applyBorder="1" applyAlignment="1">
      <alignment horizontal="left" vertical="center"/>
    </xf>
    <xf numFmtId="0" fontId="11" fillId="2" borderId="4" xfId="0" applyFont="1" applyFill="1" applyBorder="1" applyAlignment="1">
      <alignment horizontal="left" vertical="center"/>
    </xf>
    <xf numFmtId="0" fontId="29" fillId="2" borderId="46" xfId="0" applyFont="1" applyFill="1" applyBorder="1" applyAlignment="1">
      <alignment horizontal="left" vertical="center"/>
    </xf>
    <xf numFmtId="0" fontId="9" fillId="0" borderId="20" xfId="0" applyFont="1" applyBorder="1" applyAlignment="1">
      <alignment horizontal="left" vertical="center" wrapText="1"/>
    </xf>
    <xf numFmtId="0" fontId="9" fillId="0" borderId="2" xfId="0" applyFont="1" applyBorder="1" applyAlignment="1">
      <alignment horizontal="left" vertical="center" wrapText="1"/>
    </xf>
    <xf numFmtId="44" fontId="0" fillId="5" borderId="30" xfId="3" applyFont="1" applyFill="1" applyBorder="1" applyAlignment="1">
      <alignment horizontal="center" vertical="center"/>
    </xf>
    <xf numFmtId="44" fontId="0" fillId="5" borderId="32" xfId="3" applyFont="1" applyFill="1" applyBorder="1" applyAlignment="1">
      <alignment horizontal="center" vertical="center"/>
    </xf>
    <xf numFmtId="44" fontId="0" fillId="5" borderId="31" xfId="3" applyFont="1" applyFill="1" applyBorder="1" applyAlignment="1">
      <alignment horizontal="center"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6" borderId="11" xfId="0" applyFill="1" applyBorder="1" applyAlignment="1">
      <alignment horizontal="center" vertical="center"/>
    </xf>
    <xf numFmtId="0" fontId="0" fillId="6" borderId="0" xfId="0" applyFill="1" applyAlignment="1">
      <alignment horizontal="center" vertical="center"/>
    </xf>
    <xf numFmtId="0" fontId="0" fillId="0" borderId="11" xfId="0" applyBorder="1" applyAlignment="1">
      <alignment horizontal="left" vertical="center" wrapText="1"/>
    </xf>
    <xf numFmtId="0" fontId="0" fillId="0" borderId="0" xfId="0" applyAlignment="1">
      <alignment horizontal="left" vertical="center" wrapText="1"/>
    </xf>
    <xf numFmtId="44" fontId="0" fillId="5" borderId="32" xfId="3" applyFont="1" applyFill="1" applyBorder="1" applyAlignment="1">
      <alignment horizontal="left" vertical="center"/>
    </xf>
    <xf numFmtId="0" fontId="0" fillId="0" borderId="20" xfId="0" applyBorder="1" applyAlignment="1">
      <alignment horizontal="left" vertical="center" wrapText="1"/>
    </xf>
    <xf numFmtId="0" fontId="0" fillId="0" borderId="2" xfId="0" applyBorder="1" applyAlignment="1">
      <alignment horizontal="left" vertical="center" wrapText="1"/>
    </xf>
    <xf numFmtId="44" fontId="0" fillId="4" borderId="33" xfId="3" applyFont="1" applyFill="1" applyBorder="1" applyAlignment="1">
      <alignment horizontal="left" vertical="center"/>
    </xf>
    <xf numFmtId="44" fontId="0" fillId="4" borderId="34" xfId="3" applyFont="1" applyFill="1" applyBorder="1" applyAlignment="1">
      <alignment horizontal="left" vertical="center"/>
    </xf>
    <xf numFmtId="0" fontId="0" fillId="0" borderId="25" xfId="0" applyBorder="1" applyAlignment="1">
      <alignment horizontal="left" vertical="center" wrapText="1"/>
    </xf>
    <xf numFmtId="44" fontId="0" fillId="4" borderId="33" xfId="3" applyFont="1" applyFill="1" applyBorder="1" applyAlignment="1">
      <alignment horizontal="center" vertical="center"/>
    </xf>
    <xf numFmtId="44" fontId="0" fillId="4" borderId="34" xfId="3" applyFont="1" applyFill="1" applyBorder="1" applyAlignment="1">
      <alignment horizontal="center" vertical="center"/>
    </xf>
    <xf numFmtId="0" fontId="0" fillId="0" borderId="5" xfId="0" applyBorder="1" applyAlignment="1">
      <alignment horizontal="left" vertical="center" wrapText="1"/>
    </xf>
    <xf numFmtId="44" fontId="0" fillId="4" borderId="35" xfId="3" applyFont="1" applyFill="1" applyBorder="1" applyAlignment="1">
      <alignment horizontal="center" vertical="center"/>
    </xf>
    <xf numFmtId="0" fontId="9" fillId="0" borderId="5" xfId="0" applyFont="1" applyBorder="1" applyAlignment="1">
      <alignment horizontal="left" vertical="center" wrapText="1"/>
    </xf>
    <xf numFmtId="0" fontId="0" fillId="8" borderId="11" xfId="0" applyFill="1" applyBorder="1" applyAlignment="1">
      <alignment horizontal="center" vertical="center" wrapText="1"/>
    </xf>
    <xf numFmtId="0" fontId="0" fillId="8" borderId="0" xfId="0" applyFill="1" applyAlignment="1">
      <alignment horizontal="center" vertical="center" wrapText="1"/>
    </xf>
    <xf numFmtId="0" fontId="0" fillId="8" borderId="25" xfId="0" applyFill="1" applyBorder="1" applyAlignment="1">
      <alignment horizontal="center" vertical="center" wrapText="1"/>
    </xf>
    <xf numFmtId="44" fontId="0" fillId="5" borderId="32" xfId="4" applyFont="1" applyFill="1" applyBorder="1" applyAlignment="1">
      <alignment horizontal="left" vertical="center"/>
    </xf>
    <xf numFmtId="44" fontId="0" fillId="5" borderId="31" xfId="4" applyFont="1" applyFill="1" applyBorder="1" applyAlignment="1">
      <alignment horizontal="left" vertical="center"/>
    </xf>
    <xf numFmtId="44" fontId="0" fillId="5" borderId="30" xfId="4" applyFont="1" applyFill="1" applyBorder="1" applyAlignment="1">
      <alignment horizontal="left" vertical="center"/>
    </xf>
    <xf numFmtId="44" fontId="0" fillId="5" borderId="31" xfId="3" applyFont="1" applyFill="1" applyBorder="1" applyAlignment="1">
      <alignment horizontal="left" vertical="center"/>
    </xf>
    <xf numFmtId="0" fontId="0" fillId="7" borderId="11" xfId="0" applyFill="1" applyBorder="1" applyAlignment="1">
      <alignment horizontal="center" vertical="center"/>
    </xf>
    <xf numFmtId="0" fontId="0" fillId="7" borderId="0" xfId="0" applyFill="1" applyAlignment="1">
      <alignment horizontal="center" vertical="center"/>
    </xf>
    <xf numFmtId="0" fontId="0" fillId="7" borderId="25" xfId="0" applyFill="1" applyBorder="1" applyAlignment="1">
      <alignment horizontal="center" vertical="center"/>
    </xf>
    <xf numFmtId="44" fontId="0" fillId="5" borderId="32" xfId="4" applyFont="1" applyFill="1" applyBorder="1" applyAlignment="1">
      <alignment horizontal="center" vertical="center"/>
    </xf>
    <xf numFmtId="44" fontId="0" fillId="5" borderId="31" xfId="4" applyFont="1" applyFill="1" applyBorder="1" applyAlignment="1">
      <alignment horizontal="center" vertical="center"/>
    </xf>
    <xf numFmtId="0" fontId="0" fillId="0" borderId="11" xfId="0" applyBorder="1" applyAlignment="1">
      <alignment horizontal="left" vertical="center"/>
    </xf>
    <xf numFmtId="0" fontId="0" fillId="0" borderId="25" xfId="0" applyBorder="1" applyAlignment="1">
      <alignment horizontal="left" vertical="center"/>
    </xf>
    <xf numFmtId="44" fontId="0" fillId="5" borderId="30" xfId="4" applyFont="1" applyFill="1" applyBorder="1" applyAlignment="1">
      <alignment horizontal="center" vertical="center"/>
    </xf>
    <xf numFmtId="0" fontId="0" fillId="7" borderId="11" xfId="0" applyFill="1" applyBorder="1" applyAlignment="1">
      <alignment horizontal="center" vertical="center" wrapText="1"/>
    </xf>
    <xf numFmtId="0" fontId="0" fillId="7" borderId="0" xfId="0" applyFill="1" applyAlignment="1">
      <alignment horizontal="center" vertical="center" wrapText="1"/>
    </xf>
    <xf numFmtId="44" fontId="0" fillId="5" borderId="19" xfId="3" applyFont="1" applyFill="1" applyBorder="1" applyAlignment="1">
      <alignment horizontal="center" vertical="center"/>
    </xf>
    <xf numFmtId="44" fontId="0" fillId="5" borderId="1" xfId="3" applyFont="1" applyFill="1" applyBorder="1" applyAlignment="1">
      <alignment horizontal="center" vertical="center"/>
    </xf>
    <xf numFmtId="44" fontId="0" fillId="4" borderId="39" xfId="3" applyFont="1" applyFill="1" applyBorder="1" applyAlignment="1">
      <alignment horizontal="center" vertical="center"/>
    </xf>
    <xf numFmtId="44" fontId="0" fillId="4" borderId="40" xfId="3" applyFont="1" applyFill="1" applyBorder="1" applyAlignment="1">
      <alignment horizontal="center" vertical="center"/>
    </xf>
    <xf numFmtId="44" fontId="0" fillId="4" borderId="41" xfId="3" applyFont="1" applyFill="1" applyBorder="1" applyAlignment="1">
      <alignment horizontal="center" vertical="center"/>
    </xf>
    <xf numFmtId="44" fontId="0" fillId="5" borderId="30" xfId="3" applyFont="1" applyFill="1" applyBorder="1" applyAlignment="1">
      <alignment horizontal="left" vertical="center"/>
    </xf>
    <xf numFmtId="0" fontId="0" fillId="8" borderId="0" xfId="0" applyFill="1" applyAlignment="1">
      <alignment horizontal="center" vertical="center"/>
    </xf>
    <xf numFmtId="0" fontId="0" fillId="0" borderId="20" xfId="0" applyBorder="1" applyAlignment="1">
      <alignment horizontal="left" vertical="center"/>
    </xf>
    <xf numFmtId="0" fontId="0" fillId="0" borderId="2" xfId="0" applyBorder="1" applyAlignment="1">
      <alignment horizontal="left" vertical="center"/>
    </xf>
    <xf numFmtId="0" fontId="0" fillId="8" borderId="11" xfId="0" applyFill="1" applyBorder="1" applyAlignment="1">
      <alignment horizontal="center" vertical="center"/>
    </xf>
    <xf numFmtId="0" fontId="0" fillId="0" borderId="0" xfId="0" applyAlignment="1">
      <alignment horizontal="left" vertical="center"/>
    </xf>
    <xf numFmtId="44" fontId="9" fillId="5" borderId="30" xfId="3" applyFont="1" applyFill="1" applyBorder="1" applyAlignment="1">
      <alignment horizontal="left" vertical="center"/>
    </xf>
    <xf numFmtId="44" fontId="9" fillId="5" borderId="32" xfId="3" applyFont="1" applyFill="1" applyBorder="1" applyAlignment="1">
      <alignment horizontal="left" vertical="center"/>
    </xf>
    <xf numFmtId="44" fontId="0" fillId="5" borderId="19" xfId="50" applyFont="1" applyFill="1" applyBorder="1" applyAlignment="1">
      <alignment horizontal="center" vertical="center"/>
    </xf>
    <xf numFmtId="44" fontId="0" fillId="5" borderId="32" xfId="50" applyFont="1" applyFill="1" applyBorder="1" applyAlignment="1">
      <alignment horizontal="center" vertical="center"/>
    </xf>
    <xf numFmtId="0" fontId="0" fillId="8" borderId="25" xfId="0" applyFill="1" applyBorder="1" applyAlignment="1">
      <alignment horizontal="center" vertical="center"/>
    </xf>
    <xf numFmtId="44" fontId="0" fillId="9" borderId="30" xfId="3" applyFont="1" applyFill="1" applyBorder="1" applyAlignment="1">
      <alignment horizontal="center" vertical="center"/>
    </xf>
    <xf numFmtId="44" fontId="0" fillId="9" borderId="31" xfId="3" applyFont="1" applyFill="1" applyBorder="1" applyAlignment="1">
      <alignment horizontal="center" vertical="center"/>
    </xf>
    <xf numFmtId="44" fontId="0" fillId="9" borderId="32" xfId="3" applyFont="1" applyFill="1" applyBorder="1" applyAlignment="1">
      <alignment horizontal="center" vertical="center"/>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26" xfId="0" applyBorder="1" applyAlignment="1">
      <alignment horizontal="center" vertical="center" wrapText="1"/>
    </xf>
    <xf numFmtId="0" fontId="9" fillId="6" borderId="11" xfId="0" applyFont="1" applyFill="1" applyBorder="1" applyAlignment="1">
      <alignment horizontal="center" vertical="center"/>
    </xf>
    <xf numFmtId="0" fontId="9" fillId="6" borderId="0" xfId="0" applyFont="1" applyFill="1" applyAlignment="1">
      <alignment horizontal="center" vertical="center"/>
    </xf>
    <xf numFmtId="0" fontId="34" fillId="11" borderId="1" xfId="0" applyFont="1" applyFill="1" applyBorder="1" applyAlignment="1">
      <alignment horizontal="center" vertical="center" wrapText="1"/>
    </xf>
    <xf numFmtId="0" fontId="34" fillId="11" borderId="26" xfId="0" applyFont="1" applyFill="1" applyBorder="1" applyAlignment="1">
      <alignment horizontal="center" vertical="center" wrapText="1"/>
    </xf>
    <xf numFmtId="0" fontId="0" fillId="10" borderId="11" xfId="0" applyFill="1" applyBorder="1" applyAlignment="1">
      <alignment horizontal="center" vertical="center" wrapText="1"/>
    </xf>
    <xf numFmtId="0" fontId="0" fillId="10" borderId="25" xfId="0"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4" fillId="11" borderId="2" xfId="0" applyFont="1" applyFill="1" applyBorder="1" applyAlignment="1">
      <alignment vertical="center"/>
    </xf>
    <xf numFmtId="0" fontId="34" fillId="11" borderId="5" xfId="0" applyFont="1" applyFill="1" applyBorder="1" applyAlignment="1">
      <alignment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22" fillId="3" borderId="17" xfId="0" applyFont="1" applyFill="1" applyBorder="1" applyAlignment="1">
      <alignment horizontal="left" vertical="center" wrapText="1"/>
    </xf>
    <xf numFmtId="0" fontId="22" fillId="3" borderId="18"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0" fillId="0" borderId="26" xfId="0" applyBorder="1" applyAlignment="1">
      <alignment horizontal="left" vertical="center"/>
    </xf>
    <xf numFmtId="0" fontId="0" fillId="6" borderId="11" xfId="0" applyFill="1" applyBorder="1" applyAlignment="1">
      <alignment horizontal="left" vertical="center"/>
    </xf>
    <xf numFmtId="0" fontId="0" fillId="6" borderId="0" xfId="0" applyFill="1" applyAlignment="1">
      <alignment horizontal="left" vertical="center"/>
    </xf>
    <xf numFmtId="0" fontId="0" fillId="6" borderId="25" xfId="0" applyFill="1" applyBorder="1" applyAlignment="1">
      <alignment horizontal="left" vertical="center"/>
    </xf>
    <xf numFmtId="0" fontId="9" fillId="0" borderId="19" xfId="0" applyFont="1" applyBorder="1" applyAlignment="1">
      <alignment horizontal="left" vertical="center"/>
    </xf>
    <xf numFmtId="44" fontId="9" fillId="0" borderId="11" xfId="3" applyFont="1" applyBorder="1" applyAlignment="1">
      <alignment horizontal="left" vertical="center"/>
    </xf>
    <xf numFmtId="44" fontId="9" fillId="0" borderId="11" xfId="4" applyFont="1" applyBorder="1" applyAlignment="1">
      <alignment horizontal="left" vertical="center"/>
    </xf>
    <xf numFmtId="0" fontId="9" fillId="0" borderId="20" xfId="0" applyFont="1" applyBorder="1" applyAlignment="1">
      <alignment horizontal="left" vertical="top" wrapText="1"/>
    </xf>
    <xf numFmtId="0" fontId="9" fillId="0" borderId="1" xfId="0" applyFont="1" applyBorder="1" applyAlignment="1">
      <alignment horizontal="left" vertical="center"/>
    </xf>
    <xf numFmtId="44" fontId="9" fillId="0" borderId="0" xfId="3" applyFont="1" applyBorder="1" applyAlignment="1">
      <alignment horizontal="left" vertical="center"/>
    </xf>
    <xf numFmtId="0" fontId="9" fillId="0" borderId="26" xfId="0" applyFont="1" applyBorder="1" applyAlignment="1">
      <alignment horizontal="left" vertical="center"/>
    </xf>
    <xf numFmtId="0" fontId="9" fillId="0" borderId="5" xfId="0" applyFont="1" applyBorder="1"/>
    <xf numFmtId="44" fontId="9" fillId="0" borderId="11" xfId="6" applyFont="1" applyBorder="1" applyAlignment="1">
      <alignment horizontal="left" vertical="center"/>
    </xf>
    <xf numFmtId="0" fontId="9" fillId="0" borderId="2" xfId="0" applyFont="1" applyBorder="1"/>
    <xf numFmtId="0" fontId="9" fillId="0" borderId="2" xfId="0" applyFont="1" applyBorder="1" applyAlignment="1">
      <alignment wrapText="1"/>
    </xf>
    <xf numFmtId="0" fontId="9" fillId="0" borderId="5" xfId="0" applyFont="1" applyBorder="1" applyAlignment="1">
      <alignment wrapText="1"/>
    </xf>
    <xf numFmtId="0" fontId="9" fillId="0" borderId="20" xfId="0" applyFont="1" applyBorder="1"/>
    <xf numFmtId="0" fontId="9" fillId="0" borderId="17" xfId="0" applyFont="1" applyBorder="1" applyAlignment="1">
      <alignment horizontal="left" vertical="center"/>
    </xf>
    <xf numFmtId="44" fontId="9" fillId="4" borderId="36" xfId="3" applyFont="1" applyFill="1" applyBorder="1" applyAlignment="1">
      <alignment horizontal="left" vertical="center"/>
    </xf>
    <xf numFmtId="0" fontId="9" fillId="0" borderId="4" xfId="0" applyFont="1" applyBorder="1" applyAlignment="1">
      <alignment horizontal="left" vertical="top" wrapText="1"/>
    </xf>
    <xf numFmtId="0" fontId="9" fillId="0" borderId="11" xfId="0" applyFont="1" applyBorder="1" applyAlignment="1">
      <alignment horizontal="left" vertical="center"/>
    </xf>
    <xf numFmtId="44" fontId="9" fillId="0" borderId="0" xfId="5" applyFont="1" applyBorder="1" applyAlignment="1">
      <alignment horizontal="left" vertical="center"/>
    </xf>
    <xf numFmtId="44" fontId="9" fillId="0" borderId="0" xfId="54" applyFont="1" applyBorder="1" applyAlignment="1">
      <alignment horizontal="left" vertical="center"/>
    </xf>
    <xf numFmtId="0" fontId="9" fillId="0" borderId="20" xfId="0" applyFont="1" applyBorder="1" applyAlignment="1">
      <alignment horizontal="left" vertical="top"/>
    </xf>
    <xf numFmtId="0" fontId="9" fillId="0" borderId="2" xfId="0" applyFont="1" applyBorder="1" applyAlignment="1">
      <alignment horizontal="left" vertical="top"/>
    </xf>
    <xf numFmtId="0" fontId="9" fillId="0" borderId="25" xfId="0" applyFont="1" applyBorder="1" applyAlignment="1">
      <alignment horizontal="left" vertical="center"/>
    </xf>
    <xf numFmtId="44" fontId="9" fillId="0" borderId="0" xfId="46" applyFont="1" applyBorder="1" applyAlignment="1">
      <alignment horizontal="left" vertical="center"/>
    </xf>
    <xf numFmtId="44" fontId="9" fillId="0" borderId="0" xfId="50" applyFont="1" applyBorder="1" applyAlignment="1">
      <alignment horizontal="left" vertical="center"/>
    </xf>
    <xf numFmtId="44" fontId="9" fillId="0" borderId="11" xfId="162" applyFont="1" applyBorder="1" applyAlignment="1">
      <alignment horizontal="left" vertical="center"/>
    </xf>
    <xf numFmtId="44" fontId="9" fillId="0" borderId="0" xfId="386" applyFont="1" applyBorder="1" applyAlignment="1">
      <alignment horizontal="left" vertical="center"/>
    </xf>
    <xf numFmtId="0" fontId="9" fillId="0" borderId="4" xfId="0" applyFont="1" applyBorder="1"/>
    <xf numFmtId="0" fontId="9" fillId="0" borderId="5" xfId="0" applyFont="1" applyBorder="1" applyAlignment="1">
      <alignment horizontal="left" vertical="top" wrapText="1"/>
    </xf>
    <xf numFmtId="44" fontId="9" fillId="0" borderId="0" xfId="454" applyFont="1" applyBorder="1" applyAlignment="1">
      <alignment horizontal="left" vertical="center"/>
    </xf>
    <xf numFmtId="44" fontId="9" fillId="0" borderId="18" xfId="647" applyFont="1" applyBorder="1" applyAlignment="1">
      <alignment horizontal="left" vertical="center"/>
    </xf>
    <xf numFmtId="44" fontId="9" fillId="0" borderId="11" xfId="50" applyFont="1" applyBorder="1" applyAlignment="1">
      <alignment horizontal="left" vertical="center"/>
    </xf>
    <xf numFmtId="44" fontId="9" fillId="0" borderId="0" xfId="162" applyFont="1" applyBorder="1" applyAlignment="1">
      <alignment horizontal="left" vertical="center"/>
    </xf>
    <xf numFmtId="44" fontId="9" fillId="0" borderId="0" xfId="0" applyNumberFormat="1" applyFont="1"/>
    <xf numFmtId="44" fontId="9" fillId="4" borderId="44" xfId="50" applyFont="1" applyFill="1" applyBorder="1" applyAlignment="1">
      <alignment horizontal="center" vertical="center"/>
    </xf>
    <xf numFmtId="44" fontId="9" fillId="4" borderId="45" xfId="50" applyFont="1" applyFill="1" applyBorder="1" applyAlignment="1">
      <alignment horizontal="center" vertical="center"/>
    </xf>
    <xf numFmtId="44" fontId="9" fillId="4" borderId="43" xfId="50" applyFont="1" applyFill="1" applyBorder="1" applyAlignment="1">
      <alignment horizontal="center" vertical="center"/>
    </xf>
    <xf numFmtId="44" fontId="9" fillId="0" borderId="11" xfId="30" applyFont="1" applyBorder="1" applyAlignment="1">
      <alignment horizontal="left" vertical="center"/>
    </xf>
    <xf numFmtId="44" fontId="9" fillId="0" borderId="0" xfId="30" applyFont="1" applyBorder="1" applyAlignment="1">
      <alignment horizontal="left" vertical="center"/>
    </xf>
    <xf numFmtId="44" fontId="9" fillId="0" borderId="25" xfId="30" applyFont="1" applyBorder="1" applyAlignment="1">
      <alignment horizontal="left" vertical="center"/>
    </xf>
    <xf numFmtId="44" fontId="9" fillId="4" borderId="44" xfId="3" applyFont="1" applyFill="1" applyBorder="1" applyAlignment="1">
      <alignment horizontal="center" vertical="center"/>
    </xf>
    <xf numFmtId="44" fontId="9" fillId="4" borderId="45" xfId="3" applyFont="1" applyFill="1" applyBorder="1" applyAlignment="1">
      <alignment horizontal="center" vertical="center"/>
    </xf>
    <xf numFmtId="44" fontId="9" fillId="4" borderId="43" xfId="3" applyFont="1" applyFill="1" applyBorder="1" applyAlignment="1">
      <alignment horizontal="center" vertical="center"/>
    </xf>
    <xf numFmtId="44" fontId="9" fillId="0" borderId="0" xfId="4" applyFont="1" applyBorder="1" applyAlignment="1">
      <alignment horizontal="left" vertical="center"/>
    </xf>
    <xf numFmtId="44" fontId="9" fillId="0" borderId="25" xfId="3" applyFont="1" applyBorder="1" applyAlignment="1">
      <alignment horizontal="left" vertical="center"/>
    </xf>
    <xf numFmtId="0" fontId="9" fillId="0" borderId="19" xfId="0" applyFont="1" applyBorder="1"/>
    <xf numFmtId="0" fontId="9" fillId="0" borderId="1" xfId="0" applyFont="1" applyBorder="1"/>
    <xf numFmtId="44" fontId="9" fillId="0" borderId="0" xfId="199" applyFont="1" applyBorder="1" applyAlignment="1">
      <alignment horizontal="left" vertical="center"/>
    </xf>
    <xf numFmtId="44" fontId="9" fillId="0" borderId="11" xfId="2470" applyFont="1" applyBorder="1" applyAlignment="1">
      <alignment horizontal="left" vertical="center"/>
    </xf>
    <xf numFmtId="44" fontId="9" fillId="4" borderId="44" xfId="3" applyFont="1" applyFill="1" applyBorder="1" applyAlignment="1">
      <alignment horizontal="left" vertical="center"/>
    </xf>
    <xf numFmtId="44" fontId="9" fillId="4" borderId="43" xfId="2439" applyFont="1" applyFill="1" applyBorder="1" applyAlignment="1">
      <alignment horizontal="left" vertical="center"/>
    </xf>
    <xf numFmtId="44" fontId="9" fillId="0" borderId="11" xfId="106" applyFont="1" applyBorder="1" applyAlignment="1">
      <alignment horizontal="left" vertical="center"/>
    </xf>
    <xf numFmtId="44" fontId="9" fillId="0" borderId="0" xfId="106" applyFont="1" applyBorder="1" applyAlignment="1">
      <alignment horizontal="left" vertical="center"/>
    </xf>
    <xf numFmtId="44" fontId="9" fillId="0" borderId="11" xfId="87" applyFont="1" applyBorder="1" applyAlignment="1">
      <alignment horizontal="left" vertical="center"/>
    </xf>
    <xf numFmtId="44" fontId="9" fillId="0" borderId="0" xfId="87" applyFont="1" applyBorder="1" applyAlignment="1">
      <alignment horizontal="left" vertical="center"/>
    </xf>
  </cellXfs>
  <cellStyles count="2691">
    <cellStyle name="Currency" xfId="3" builtinId="4"/>
    <cellStyle name="Currency 10" xfId="87" xr:uid="{98A207D9-E9E7-4FAF-B8A2-36B57A1E8F6A}"/>
    <cellStyle name="Currency 10 2" xfId="199" xr:uid="{6FDA941E-92FE-4C54-A19F-A8FA96503E7F}"/>
    <cellStyle name="Currency 10 2 2" xfId="423" xr:uid="{7E5672DA-CF9D-40C7-96A0-CCB08B753153}"/>
    <cellStyle name="Currency 10 2 2 2" xfId="1095" xr:uid="{636255AF-6350-450F-9AF9-4D673429ED29}"/>
    <cellStyle name="Currency 10 2 2 2 2" xfId="2439" xr:uid="{D97D261A-CBA4-4D0D-8F05-A7F5C7BC9A74}"/>
    <cellStyle name="Currency 10 2 2 3" xfId="1767" xr:uid="{9FECE8AE-2EB1-4887-AA5B-B30CC6FE57FB}"/>
    <cellStyle name="Currency 10 2 3" xfId="647" xr:uid="{0C7FC78B-FA8D-4016-870A-557A061A38D9}"/>
    <cellStyle name="Currency 10 2 3 2" xfId="1319" xr:uid="{35A0306F-A6DE-468A-8C64-77F530F85D15}"/>
    <cellStyle name="Currency 10 2 3 2 2" xfId="2663" xr:uid="{71677072-205C-4240-9869-59ACE5DD798C}"/>
    <cellStyle name="Currency 10 2 3 3" xfId="1991" xr:uid="{EF5F436F-DD39-48EA-8C86-0D24800796EB}"/>
    <cellStyle name="Currency 10 2 4" xfId="871" xr:uid="{5F0F9192-0B37-4AA7-A902-866F926E0BD3}"/>
    <cellStyle name="Currency 10 2 4 2" xfId="2215" xr:uid="{01F953A0-4040-42B6-98A0-B9D4CB97DD0C}"/>
    <cellStyle name="Currency 10 2 5" xfId="1543" xr:uid="{2676E332-2DF0-4A11-9128-647E50D87AAE}"/>
    <cellStyle name="Currency 10 3" xfId="311" xr:uid="{4FBF3170-E548-4540-8136-71AE2C2439B9}"/>
    <cellStyle name="Currency 10 3 2" xfId="983" xr:uid="{041BCF7E-58D4-43CF-8B08-9B58FBCB12EA}"/>
    <cellStyle name="Currency 10 3 2 2" xfId="2327" xr:uid="{2E4ACFAB-D8AA-480F-B040-0C773067E8D9}"/>
    <cellStyle name="Currency 10 3 3" xfId="1655" xr:uid="{ABDDCA6E-29CD-4652-AD5E-46D22F24BC56}"/>
    <cellStyle name="Currency 10 4" xfId="535" xr:uid="{9CB0F20A-DE8B-4A34-8361-38B9E27E6042}"/>
    <cellStyle name="Currency 10 4 2" xfId="1207" xr:uid="{D00528C7-A76F-44C6-BF7F-C1216CFE9BDA}"/>
    <cellStyle name="Currency 10 4 2 2" xfId="2551" xr:uid="{C07D0344-E83D-4255-9EC5-99F29CCEE5BB}"/>
    <cellStyle name="Currency 10 4 3" xfId="1879" xr:uid="{C0820161-BC3C-4D3A-BC27-3D40A8F68D96}"/>
    <cellStyle name="Currency 10 5" xfId="759" xr:uid="{AA6C84F4-E443-424D-A6B5-78143CB1938A}"/>
    <cellStyle name="Currency 10 5 2" xfId="2103" xr:uid="{B0C94ADD-E520-43B4-A492-DDD1D5B8E5E5}"/>
    <cellStyle name="Currency 10 6" xfId="1431" xr:uid="{E42CEC7D-5169-408D-8D5F-73E09156565F}"/>
    <cellStyle name="Currency 11" xfId="115" xr:uid="{9E498EB0-C109-4964-B3ED-FF9C174E730C}"/>
    <cellStyle name="Currency 11 2" xfId="339" xr:uid="{5E4FADFE-5C2B-4CC6-9171-4C2735F24B93}"/>
    <cellStyle name="Currency 11 2 2" xfId="1011" xr:uid="{2FE8DEBF-C740-4ECD-A164-B240B07EC323}"/>
    <cellStyle name="Currency 11 2 2 2" xfId="2355" xr:uid="{89EE31C2-D59C-4EEE-ADA9-03001918C280}"/>
    <cellStyle name="Currency 11 2 3" xfId="1683" xr:uid="{13D48B1B-7073-4EBE-957D-551DA09E1B3D}"/>
    <cellStyle name="Currency 11 3" xfId="563" xr:uid="{4A609BF2-8FDC-424F-8100-903240E15462}"/>
    <cellStyle name="Currency 11 3 2" xfId="1235" xr:uid="{794CE83F-BE23-4548-B290-13EDD60F21EC}"/>
    <cellStyle name="Currency 11 3 2 2" xfId="2579" xr:uid="{DA3B4B2A-9A28-4D44-8401-D3CA14E7550E}"/>
    <cellStyle name="Currency 11 3 3" xfId="1907" xr:uid="{38A97486-9878-45E0-9AAB-0DB7FF232659}"/>
    <cellStyle name="Currency 11 4" xfId="787" xr:uid="{5BD39B7B-3DB8-4560-8725-E1F7D74F492D}"/>
    <cellStyle name="Currency 11 4 2" xfId="2131" xr:uid="{D235EE34-D607-4548-90D9-3DD0F8EC054E}"/>
    <cellStyle name="Currency 11 5" xfId="1459" xr:uid="{2EF5A2E6-2BCD-40DD-9FF4-7B5E02D0C0AE}"/>
    <cellStyle name="Currency 12" xfId="227" xr:uid="{328B74CC-6797-417F-B3F5-384E938074B5}"/>
    <cellStyle name="Currency 12 2" xfId="899" xr:uid="{BE61112C-E077-46F2-8192-FEC37634048D}"/>
    <cellStyle name="Currency 12 2 2" xfId="2243" xr:uid="{CE106441-C532-4A2E-9BC3-3B0D712A2D3D}"/>
    <cellStyle name="Currency 12 3" xfId="1571" xr:uid="{B1892BA2-FFED-4D76-9EA4-593FC406E13C}"/>
    <cellStyle name="Currency 13" xfId="451" xr:uid="{2FB32B34-E910-4F85-B78D-492716A7F938}"/>
    <cellStyle name="Currency 13 2" xfId="1123" xr:uid="{708F8B24-E972-451E-9D87-B17ADA068B09}"/>
    <cellStyle name="Currency 13 2 2" xfId="2467" xr:uid="{8BA267AC-5728-40DC-A05E-618A920123E0}"/>
    <cellStyle name="Currency 13 3" xfId="1795" xr:uid="{D69CF4D5-6E36-4215-AFA2-D6A369C01947}"/>
    <cellStyle name="Currency 14" xfId="675" xr:uid="{D913B23D-7D4D-43A2-A8C7-ECBEDB7E85B5}"/>
    <cellStyle name="Currency 14 2" xfId="2019" xr:uid="{9A8AF6A9-A876-45A8-9728-C5A25A9A18DF}"/>
    <cellStyle name="Currency 15" xfId="1347" xr:uid="{6960AD96-69E3-459A-817C-6F9643B44677}"/>
    <cellStyle name="Currency 2" xfId="4" xr:uid="{EBF55DCD-B436-4903-B223-65345888C5CB}"/>
    <cellStyle name="Currency 2 10" xfId="116" xr:uid="{CADAE81B-1980-4C32-93BE-BC60CE41F8B0}"/>
    <cellStyle name="Currency 2 10 2" xfId="340" xr:uid="{673BE01A-D4D4-4C82-A9AD-EB30FA516AD2}"/>
    <cellStyle name="Currency 2 10 2 2" xfId="1012" xr:uid="{9E4B822B-A8A6-4F7A-81F3-B23BB5171E0C}"/>
    <cellStyle name="Currency 2 10 2 2 2" xfId="2356" xr:uid="{1CB73AA5-0CA5-436C-AD53-52424FADDE11}"/>
    <cellStyle name="Currency 2 10 2 3" xfId="1684" xr:uid="{22625522-FA2C-4A87-B3CB-ECE80B2134B1}"/>
    <cellStyle name="Currency 2 10 3" xfId="564" xr:uid="{3E5508F5-7054-40B3-A5D1-CD8FEA29D00C}"/>
    <cellStyle name="Currency 2 10 3 2" xfId="1236" xr:uid="{D8980C5A-563B-480E-961D-CB405D959431}"/>
    <cellStyle name="Currency 2 10 3 2 2" xfId="2580" xr:uid="{102D886D-6EB7-4094-8286-17578D52E07B}"/>
    <cellStyle name="Currency 2 10 3 3" xfId="1908" xr:uid="{1706F2C6-BEEB-49DE-852D-027322B99110}"/>
    <cellStyle name="Currency 2 10 4" xfId="788" xr:uid="{71C5C09F-B9F6-4BB3-AB5A-005D954BEA02}"/>
    <cellStyle name="Currency 2 10 4 2" xfId="2132" xr:uid="{A95BC6C1-2B7C-4437-B62F-139C744D58AD}"/>
    <cellStyle name="Currency 2 10 5" xfId="1460" xr:uid="{7A809F15-C3C3-42AD-955E-729AD4473E6F}"/>
    <cellStyle name="Currency 2 11" xfId="228" xr:uid="{69BD335F-6973-4DC6-BF1C-5D8ED1A37940}"/>
    <cellStyle name="Currency 2 11 2" xfId="900" xr:uid="{59917348-E265-45A9-B421-A208F817269E}"/>
    <cellStyle name="Currency 2 11 2 2" xfId="2244" xr:uid="{97FE7466-0647-4D96-B2C8-7F5729793468}"/>
    <cellStyle name="Currency 2 11 3" xfId="1572" xr:uid="{19C26367-C42D-4270-BA1B-D99AFB11A362}"/>
    <cellStyle name="Currency 2 12" xfId="452" xr:uid="{2FFD90DF-9CF2-4BCD-8EE8-FCA623D281E3}"/>
    <cellStyle name="Currency 2 12 2" xfId="1124" xr:uid="{E9C4C612-7D61-4C33-A709-3B0936D8629E}"/>
    <cellStyle name="Currency 2 12 2 2" xfId="2468" xr:uid="{517ECBBC-65FE-4BB0-B0A7-151A37080D64}"/>
    <cellStyle name="Currency 2 12 3" xfId="1796" xr:uid="{44689F0A-AA7D-49DE-9C62-CF1174FD1CBA}"/>
    <cellStyle name="Currency 2 13" xfId="676" xr:uid="{02D27333-B5D4-4896-91A5-C3686D380623}"/>
    <cellStyle name="Currency 2 13 2" xfId="2020" xr:uid="{EB3371B4-3BA2-4C63-ABB0-6BE4141B50E6}"/>
    <cellStyle name="Currency 2 14" xfId="1348" xr:uid="{37C886D1-E98C-49EA-9793-FCF1C6FE52B4}"/>
    <cellStyle name="Currency 2 2" xfId="6" xr:uid="{0B21BE86-63D4-4265-A035-19EECE88D126}"/>
    <cellStyle name="Currency 2 2 10" xfId="454" xr:uid="{65DA2774-922C-4541-9FF2-D2B43BE075D6}"/>
    <cellStyle name="Currency 2 2 10 2" xfId="1126" xr:uid="{53311620-E4A1-4D3B-B9ED-5FEEEA652607}"/>
    <cellStyle name="Currency 2 2 10 2 2" xfId="2470" xr:uid="{B9271F96-D68E-4B80-A7F0-069A339C6F1F}"/>
    <cellStyle name="Currency 2 2 10 3" xfId="1798" xr:uid="{AF13483F-41A4-47C1-BA2A-DFB3BE503B1B}"/>
    <cellStyle name="Currency 2 2 11" xfId="678" xr:uid="{C0C55773-EDEC-4909-943F-976E402A3FD3}"/>
    <cellStyle name="Currency 2 2 11 2" xfId="2022" xr:uid="{3AF2D0B2-BBC9-46AB-9B00-3092E8F59A70}"/>
    <cellStyle name="Currency 2 2 12" xfId="1350" xr:uid="{D914A459-5B63-486E-8074-C03B801AF4E4}"/>
    <cellStyle name="Currency 2 2 2" xfId="10" xr:uid="{B5A23CD7-419F-4192-810E-8DC4B06AF533}"/>
    <cellStyle name="Currency 2 2 2 10" xfId="682" xr:uid="{536BA4BF-9607-489E-84AB-31AAFB2EFCBA}"/>
    <cellStyle name="Currency 2 2 2 10 2" xfId="2026" xr:uid="{7BAD9C09-BDB2-4718-8F56-131CFDD86A92}"/>
    <cellStyle name="Currency 2 2 2 11" xfId="1354" xr:uid="{E849A6BA-94AB-4D77-A57A-F82055999BD8}"/>
    <cellStyle name="Currency 2 2 2 2" xfId="22" xr:uid="{2FCCAFE2-7B02-42FC-937B-B6C58A37F026}"/>
    <cellStyle name="Currency 2 2 2 2 2" xfId="50" xr:uid="{CFD1CACB-9BF9-4654-BC7F-150728A64DF5}"/>
    <cellStyle name="Currency 2 2 2 2 2 2" xfId="162" xr:uid="{C9A4E544-1782-4C67-B6C9-E6FE10753807}"/>
    <cellStyle name="Currency 2 2 2 2 2 2 2" xfId="386" xr:uid="{FD9B9575-3511-44EC-80BE-D8D1152988F0}"/>
    <cellStyle name="Currency 2 2 2 2 2 2 2 2" xfId="1058" xr:uid="{444F525E-CB00-4EF4-A27A-500C823D8E3C}"/>
    <cellStyle name="Currency 2 2 2 2 2 2 2 2 2" xfId="2402" xr:uid="{A8D27898-B8F7-4A43-94C9-C044B26BC901}"/>
    <cellStyle name="Currency 2 2 2 2 2 2 2 3" xfId="1730" xr:uid="{E2FD636B-84D9-46FB-A278-DD69FF8A37D7}"/>
    <cellStyle name="Currency 2 2 2 2 2 2 3" xfId="610" xr:uid="{22FB0AB0-2B0A-4605-BC03-09925AEB728E}"/>
    <cellStyle name="Currency 2 2 2 2 2 2 3 2" xfId="1282" xr:uid="{C9349781-1185-4233-9F5A-9617B341C3CA}"/>
    <cellStyle name="Currency 2 2 2 2 2 2 3 2 2" xfId="2626" xr:uid="{53CC9EED-C1F6-4B0A-B0E6-D36ACC186F63}"/>
    <cellStyle name="Currency 2 2 2 2 2 2 3 3" xfId="1954" xr:uid="{7350E0F1-76AD-4CC1-9145-F35175D4E0B1}"/>
    <cellStyle name="Currency 2 2 2 2 2 2 4" xfId="834" xr:uid="{9774DEBF-7453-4BD3-B855-CD971D7AD628}"/>
    <cellStyle name="Currency 2 2 2 2 2 2 4 2" xfId="2178" xr:uid="{95372749-1653-4601-91D2-D5154537D8F4}"/>
    <cellStyle name="Currency 2 2 2 2 2 2 5" xfId="1506" xr:uid="{5FFDA2F0-83EE-44BC-A9E2-79E8BAECE0FB}"/>
    <cellStyle name="Currency 2 2 2 2 2 3" xfId="274" xr:uid="{29E0E596-62B2-4BDA-B468-8D3F44C6A301}"/>
    <cellStyle name="Currency 2 2 2 2 2 3 2" xfId="946" xr:uid="{05A840B7-2B93-456A-9DAE-DA3FC3D6E06E}"/>
    <cellStyle name="Currency 2 2 2 2 2 3 2 2" xfId="2290" xr:uid="{EAB8F439-873C-4D43-AAF2-C0CAD9147BB5}"/>
    <cellStyle name="Currency 2 2 2 2 2 3 3" xfId="1618" xr:uid="{5F4E0338-B883-4FC3-9F1D-F4B9319E5982}"/>
    <cellStyle name="Currency 2 2 2 2 2 4" xfId="498" xr:uid="{319C5E11-A137-4C22-B4F7-5603800833EB}"/>
    <cellStyle name="Currency 2 2 2 2 2 4 2" xfId="1170" xr:uid="{B100EAB2-2053-46A7-B595-C83E7F5297E8}"/>
    <cellStyle name="Currency 2 2 2 2 2 4 2 2" xfId="2514" xr:uid="{1FEC34CA-91C2-4CFE-9B01-BB3395024483}"/>
    <cellStyle name="Currency 2 2 2 2 2 4 3" xfId="1842" xr:uid="{56670453-293A-49A1-B569-D46E3B1E556C}"/>
    <cellStyle name="Currency 2 2 2 2 2 5" xfId="722" xr:uid="{735A35BF-2788-410C-9332-D98D53EACBE9}"/>
    <cellStyle name="Currency 2 2 2 2 2 5 2" xfId="2066" xr:uid="{514DFCCF-63E4-4009-82B9-5BCEC5E9BCF1}"/>
    <cellStyle name="Currency 2 2 2 2 2 6" xfId="1394" xr:uid="{23DDBBBF-68BC-4B1C-88DE-86316DA06762}"/>
    <cellStyle name="Currency 2 2 2 2 3" xfId="78" xr:uid="{FCA38594-C7CE-4080-9BC7-4B14C51C0FDC}"/>
    <cellStyle name="Currency 2 2 2 2 3 2" xfId="190" xr:uid="{2D1DCCE6-B3E8-4CC1-8A42-01BF70DBD6F8}"/>
    <cellStyle name="Currency 2 2 2 2 3 2 2" xfId="414" xr:uid="{4C446F50-1F90-4BF3-A56E-92B19347020C}"/>
    <cellStyle name="Currency 2 2 2 2 3 2 2 2" xfId="1086" xr:uid="{70F9BD70-600B-4D28-BD05-5C9D2071EA5E}"/>
    <cellStyle name="Currency 2 2 2 2 3 2 2 2 2" xfId="2430" xr:uid="{287F231D-2AAD-40D9-BF5D-9CC5E81734D4}"/>
    <cellStyle name="Currency 2 2 2 2 3 2 2 3" xfId="1758" xr:uid="{52C1925B-FF52-46B3-A9BC-7F1059FF344A}"/>
    <cellStyle name="Currency 2 2 2 2 3 2 3" xfId="638" xr:uid="{C81C1766-F387-46FE-B6CA-2E2EF89CED83}"/>
    <cellStyle name="Currency 2 2 2 2 3 2 3 2" xfId="1310" xr:uid="{4A57C170-AD7B-4D63-888E-D9AD84F9FBCC}"/>
    <cellStyle name="Currency 2 2 2 2 3 2 3 2 2" xfId="2654" xr:uid="{27F1845B-AC85-4A7D-92E1-3A47E1FF95A9}"/>
    <cellStyle name="Currency 2 2 2 2 3 2 3 3" xfId="1982" xr:uid="{B5D9F761-9A16-4AB0-833A-A7362B30F808}"/>
    <cellStyle name="Currency 2 2 2 2 3 2 4" xfId="862" xr:uid="{706E6F0E-4622-4262-80A0-50A3C79D773C}"/>
    <cellStyle name="Currency 2 2 2 2 3 2 4 2" xfId="2206" xr:uid="{3B8D1E5C-AD71-4C00-A471-BAB84EAF0B56}"/>
    <cellStyle name="Currency 2 2 2 2 3 2 5" xfId="1534" xr:uid="{F1978D7B-EC8A-4282-8E53-C4CAD86CB550}"/>
    <cellStyle name="Currency 2 2 2 2 3 3" xfId="302" xr:uid="{426A3463-64AA-4A80-AD95-5A99E77BF86A}"/>
    <cellStyle name="Currency 2 2 2 2 3 3 2" xfId="974" xr:uid="{43DCBC85-8CDF-4BEF-848B-F4A0D7103FF7}"/>
    <cellStyle name="Currency 2 2 2 2 3 3 2 2" xfId="2318" xr:uid="{33FD8166-03C0-4AA8-842F-C5565E4A1232}"/>
    <cellStyle name="Currency 2 2 2 2 3 3 3" xfId="1646" xr:uid="{E0A5E941-22F4-4011-834E-77EF9510245E}"/>
    <cellStyle name="Currency 2 2 2 2 3 4" xfId="526" xr:uid="{95E71E0B-F8AF-4EBC-B88A-7B560687C225}"/>
    <cellStyle name="Currency 2 2 2 2 3 4 2" xfId="1198" xr:uid="{C51074FC-CBC3-461F-AF65-CE56E1B7E66D}"/>
    <cellStyle name="Currency 2 2 2 2 3 4 2 2" xfId="2542" xr:uid="{667AE37D-83BF-4556-8470-79FAA3AEA0A5}"/>
    <cellStyle name="Currency 2 2 2 2 3 4 3" xfId="1870" xr:uid="{3ECB1AD8-D5DA-4A97-ADEB-E609EF3C4238}"/>
    <cellStyle name="Currency 2 2 2 2 3 5" xfId="750" xr:uid="{83B8C2FD-FA3C-4F54-BDAA-AF51D656A044}"/>
    <cellStyle name="Currency 2 2 2 2 3 5 2" xfId="2094" xr:uid="{730C0489-965D-4B86-9A22-B57C200A9FB9}"/>
    <cellStyle name="Currency 2 2 2 2 3 6" xfId="1422" xr:uid="{8272B93E-2BC3-4127-B9A1-048D6E0B75B6}"/>
    <cellStyle name="Currency 2 2 2 2 4" xfId="106" xr:uid="{8698B3B7-BD1D-4697-A88C-3237C96B8009}"/>
    <cellStyle name="Currency 2 2 2 2 4 2" xfId="218" xr:uid="{A22DF3F3-DDDB-4376-8880-5E0B6CADEB53}"/>
    <cellStyle name="Currency 2 2 2 2 4 2 2" xfId="442" xr:uid="{9C6CE459-473C-4991-8B52-E950F10C39F7}"/>
    <cellStyle name="Currency 2 2 2 2 4 2 2 2" xfId="1114" xr:uid="{C518CE37-DDC6-4DEB-AE24-40F6680DA51B}"/>
    <cellStyle name="Currency 2 2 2 2 4 2 2 2 2" xfId="2458" xr:uid="{3CAC960D-BBCB-43AD-BFA5-2BBCC48C664A}"/>
    <cellStyle name="Currency 2 2 2 2 4 2 2 3" xfId="1786" xr:uid="{67183E8A-16B1-410F-8B1A-3E897062B1D5}"/>
    <cellStyle name="Currency 2 2 2 2 4 2 3" xfId="666" xr:uid="{F1F26597-77C0-4756-9542-0B3B33C1395F}"/>
    <cellStyle name="Currency 2 2 2 2 4 2 3 2" xfId="1338" xr:uid="{B8B3B583-37B2-4BE4-B01C-967A36C27FFC}"/>
    <cellStyle name="Currency 2 2 2 2 4 2 3 2 2" xfId="2682" xr:uid="{60B69B35-4B51-4453-996A-91671CAE4B68}"/>
    <cellStyle name="Currency 2 2 2 2 4 2 3 3" xfId="2010" xr:uid="{CA15ABF1-4681-4A05-B357-E1512310DC3C}"/>
    <cellStyle name="Currency 2 2 2 2 4 2 4" xfId="890" xr:uid="{F473087A-2427-4100-9709-2924ECE6B824}"/>
    <cellStyle name="Currency 2 2 2 2 4 2 4 2" xfId="2234" xr:uid="{E2E00759-282B-461C-A802-0205B3B5A5AF}"/>
    <cellStyle name="Currency 2 2 2 2 4 2 5" xfId="1562" xr:uid="{F34E8026-E814-44D8-98FA-39FA61FA3CBF}"/>
    <cellStyle name="Currency 2 2 2 2 4 3" xfId="330" xr:uid="{66001413-49F6-44C7-866C-E4C57E889CCC}"/>
    <cellStyle name="Currency 2 2 2 2 4 3 2" xfId="1002" xr:uid="{E6B8D605-BB35-4B71-975C-0CB6A45C2F0A}"/>
    <cellStyle name="Currency 2 2 2 2 4 3 2 2" xfId="2346" xr:uid="{270F3EE9-5EFD-469E-8CDF-257E4D705019}"/>
    <cellStyle name="Currency 2 2 2 2 4 3 3" xfId="1674" xr:uid="{7857D845-E724-4D63-89E9-E2739FAD5605}"/>
    <cellStyle name="Currency 2 2 2 2 4 4" xfId="554" xr:uid="{2828EE2D-C87E-4D21-8426-FB9CA855E4DB}"/>
    <cellStyle name="Currency 2 2 2 2 4 4 2" xfId="1226" xr:uid="{0EFF5038-2778-4053-8444-DBB0F9F2E52E}"/>
    <cellStyle name="Currency 2 2 2 2 4 4 2 2" xfId="2570" xr:uid="{2103293C-EB75-49E1-8A22-C896D64C51EA}"/>
    <cellStyle name="Currency 2 2 2 2 4 4 3" xfId="1898" xr:uid="{3E86149B-E904-4C01-B0B5-79B024F4CEF3}"/>
    <cellStyle name="Currency 2 2 2 2 4 5" xfId="778" xr:uid="{FD2CF1F1-228D-451A-9B6E-D7D269A1C441}"/>
    <cellStyle name="Currency 2 2 2 2 4 5 2" xfId="2122" xr:uid="{FDAD3F57-0EC4-421E-BB02-06FB244E8069}"/>
    <cellStyle name="Currency 2 2 2 2 4 6" xfId="1450" xr:uid="{B36DDE94-99F3-4C52-A34E-8AA2D5CC49C1}"/>
    <cellStyle name="Currency 2 2 2 2 5" xfId="134" xr:uid="{37D0E565-DFF9-40BA-A060-85110FEFC69C}"/>
    <cellStyle name="Currency 2 2 2 2 5 2" xfId="358" xr:uid="{A8D1E0EF-7FDE-4399-921B-DFE91B880D41}"/>
    <cellStyle name="Currency 2 2 2 2 5 2 2" xfId="1030" xr:uid="{B7210871-5BBC-47DD-B6F5-E785A680F922}"/>
    <cellStyle name="Currency 2 2 2 2 5 2 2 2" xfId="2374" xr:uid="{3ABC6FBA-9772-4E4C-BA88-92D554AF28ED}"/>
    <cellStyle name="Currency 2 2 2 2 5 2 3" xfId="1702" xr:uid="{AEAF424F-70D6-46B4-B7DE-63EA9DF9BF9F}"/>
    <cellStyle name="Currency 2 2 2 2 5 3" xfId="582" xr:uid="{ED1F7CAF-C99F-4EAB-8D4A-22B78907C67A}"/>
    <cellStyle name="Currency 2 2 2 2 5 3 2" xfId="1254" xr:uid="{84FBC853-ECE7-4E73-8C0E-4407DC5B9E9A}"/>
    <cellStyle name="Currency 2 2 2 2 5 3 2 2" xfId="2598" xr:uid="{A2473417-D67A-4E03-A783-9F87CDF457D5}"/>
    <cellStyle name="Currency 2 2 2 2 5 3 3" xfId="1926" xr:uid="{62990FDA-8ADD-4F32-B8F8-C3574C78F5F3}"/>
    <cellStyle name="Currency 2 2 2 2 5 4" xfId="806" xr:uid="{8B314506-BE26-4C46-A793-266AAD93D8A0}"/>
    <cellStyle name="Currency 2 2 2 2 5 4 2" xfId="2150" xr:uid="{69CF636E-1D5C-43D4-BAFF-369E7370D6E3}"/>
    <cellStyle name="Currency 2 2 2 2 5 5" xfId="1478" xr:uid="{7C0B9D2F-E34E-4AD8-A9BD-84E840C2A8B5}"/>
    <cellStyle name="Currency 2 2 2 2 6" xfId="246" xr:uid="{67B5B586-6995-431A-A355-CE390E69EE1C}"/>
    <cellStyle name="Currency 2 2 2 2 6 2" xfId="918" xr:uid="{558C936C-B092-4878-8735-417B94D2BE98}"/>
    <cellStyle name="Currency 2 2 2 2 6 2 2" xfId="2262" xr:uid="{8D4C0DFA-3791-4DE0-947D-FBEF6C1D0DD9}"/>
    <cellStyle name="Currency 2 2 2 2 6 3" xfId="1590" xr:uid="{BAA22B91-64AF-43ED-9219-342CE44E9127}"/>
    <cellStyle name="Currency 2 2 2 2 7" xfId="470" xr:uid="{8E414355-48EF-4DA2-8C36-2DDDE61EE950}"/>
    <cellStyle name="Currency 2 2 2 2 7 2" xfId="1142" xr:uid="{25F4E73A-7730-42A1-8419-95372B839FDA}"/>
    <cellStyle name="Currency 2 2 2 2 7 2 2" xfId="2486" xr:uid="{A2B7B003-5453-4C9F-B765-199EB5D49382}"/>
    <cellStyle name="Currency 2 2 2 2 7 3" xfId="1814" xr:uid="{387D2511-21EA-4D9C-BD3E-5D1FAF81824C}"/>
    <cellStyle name="Currency 2 2 2 2 8" xfId="694" xr:uid="{42915E1E-A35B-45BA-A728-A83BF6950C5B}"/>
    <cellStyle name="Currency 2 2 2 2 8 2" xfId="2038" xr:uid="{5BED2F85-4E4D-4237-AA00-0A2CAA9E337C}"/>
    <cellStyle name="Currency 2 2 2 2 9" xfId="1366" xr:uid="{412E34C5-33CD-4951-B359-4B544B5AB75C}"/>
    <cellStyle name="Currency 2 2 2 3" xfId="30" xr:uid="{72B0E4EB-2118-49C9-AA98-F0039A4DF1BD}"/>
    <cellStyle name="Currency 2 2 2 3 2" xfId="58" xr:uid="{9BE46287-2781-44D0-A09F-B323500E621D}"/>
    <cellStyle name="Currency 2 2 2 3 2 2" xfId="170" xr:uid="{45A42F2F-AD1E-451F-8344-660322BBCA20}"/>
    <cellStyle name="Currency 2 2 2 3 2 2 2" xfId="394" xr:uid="{E998D9D4-3EA9-4D16-8D23-512A8E482E53}"/>
    <cellStyle name="Currency 2 2 2 3 2 2 2 2" xfId="1066" xr:uid="{495ADBB6-6BDB-42D0-9B83-9B5807B70130}"/>
    <cellStyle name="Currency 2 2 2 3 2 2 2 2 2" xfId="2410" xr:uid="{D47574AC-DA2E-42CD-A8E4-8456B4CF45D6}"/>
    <cellStyle name="Currency 2 2 2 3 2 2 2 3" xfId="1738" xr:uid="{2CDFAFB0-060B-4480-A0A7-972A42859656}"/>
    <cellStyle name="Currency 2 2 2 3 2 2 3" xfId="618" xr:uid="{B30C4087-F3B4-4476-A40E-4439D5B2E2A9}"/>
    <cellStyle name="Currency 2 2 2 3 2 2 3 2" xfId="1290" xr:uid="{D5600188-672F-4153-8711-10F68EF0547C}"/>
    <cellStyle name="Currency 2 2 2 3 2 2 3 2 2" xfId="2634" xr:uid="{4F8FD9BB-D62C-40AC-A216-6E9D9EA39C1E}"/>
    <cellStyle name="Currency 2 2 2 3 2 2 3 3" xfId="1962" xr:uid="{52D0E347-80E1-4D9D-AFEE-0A28CBD5DD9A}"/>
    <cellStyle name="Currency 2 2 2 3 2 2 4" xfId="842" xr:uid="{C4DB6FA7-3BA7-4B3C-A457-2594AC7AAF19}"/>
    <cellStyle name="Currency 2 2 2 3 2 2 4 2" xfId="2186" xr:uid="{13E72ACD-EC34-4B2B-B9A1-FFCF1B79116A}"/>
    <cellStyle name="Currency 2 2 2 3 2 2 5" xfId="1514" xr:uid="{93CFF258-1B35-4542-9E13-4125C484CA3E}"/>
    <cellStyle name="Currency 2 2 2 3 2 3" xfId="282" xr:uid="{CD5E077D-2869-48CA-82B7-A04AA3C40C39}"/>
    <cellStyle name="Currency 2 2 2 3 2 3 2" xfId="954" xr:uid="{4D78C5D0-2AF2-494D-8A92-531F8FB11F0D}"/>
    <cellStyle name="Currency 2 2 2 3 2 3 2 2" xfId="2298" xr:uid="{01919384-1CEE-409C-85D0-989BC5821E0D}"/>
    <cellStyle name="Currency 2 2 2 3 2 3 3" xfId="1626" xr:uid="{36180ACE-A720-4E90-81F4-03FE8EC7644F}"/>
    <cellStyle name="Currency 2 2 2 3 2 4" xfId="506" xr:uid="{4D69FD56-0130-4815-A540-67A561274DCA}"/>
    <cellStyle name="Currency 2 2 2 3 2 4 2" xfId="1178" xr:uid="{C97CABBC-3C3F-4520-B487-0CBCE23016D6}"/>
    <cellStyle name="Currency 2 2 2 3 2 4 2 2" xfId="2522" xr:uid="{195D3071-7463-4095-AB6B-081CFBE44F44}"/>
    <cellStyle name="Currency 2 2 2 3 2 4 3" xfId="1850" xr:uid="{FA920EAE-A702-4379-8518-A1487226D545}"/>
    <cellStyle name="Currency 2 2 2 3 2 5" xfId="730" xr:uid="{AA050B31-1C86-4542-AFE1-EAAA45AA18E8}"/>
    <cellStyle name="Currency 2 2 2 3 2 5 2" xfId="2074" xr:uid="{859C3D67-1E84-47EA-8861-BD1EF3FB364C}"/>
    <cellStyle name="Currency 2 2 2 3 2 6" xfId="1402" xr:uid="{C221546B-EE5C-48F5-B0E8-253D490D2E53}"/>
    <cellStyle name="Currency 2 2 2 3 3" xfId="86" xr:uid="{9501723B-5F76-4CE4-8493-95C89AEB3625}"/>
    <cellStyle name="Currency 2 2 2 3 3 2" xfId="198" xr:uid="{0EF29842-AB0A-4D86-A9DE-76EA7DC4945A}"/>
    <cellStyle name="Currency 2 2 2 3 3 2 2" xfId="422" xr:uid="{F63A4626-30E0-4746-8313-59BBC8157DE9}"/>
    <cellStyle name="Currency 2 2 2 3 3 2 2 2" xfId="1094" xr:uid="{6879332F-31A8-4CD7-BC55-29FB8013C533}"/>
    <cellStyle name="Currency 2 2 2 3 3 2 2 2 2" xfId="2438" xr:uid="{E46DF274-E074-475B-8DED-FCBADE355606}"/>
    <cellStyle name="Currency 2 2 2 3 3 2 2 3" xfId="1766" xr:uid="{B7E6EDB9-6232-4169-9858-EDF93F28391A}"/>
    <cellStyle name="Currency 2 2 2 3 3 2 3" xfId="646" xr:uid="{C6492A03-67F4-41E4-AFBB-BA7044AFD640}"/>
    <cellStyle name="Currency 2 2 2 3 3 2 3 2" xfId="1318" xr:uid="{C7B0B863-D860-48E3-8490-8E6E8317A5F0}"/>
    <cellStyle name="Currency 2 2 2 3 3 2 3 2 2" xfId="2662" xr:uid="{2946BA49-36AA-4658-ACC4-A486D6F60318}"/>
    <cellStyle name="Currency 2 2 2 3 3 2 3 3" xfId="1990" xr:uid="{AADEB1D4-D836-4C49-9FFA-5E5C20ABAA96}"/>
    <cellStyle name="Currency 2 2 2 3 3 2 4" xfId="870" xr:uid="{1DF4227C-AAB3-4191-A7EE-28DCE3D293F8}"/>
    <cellStyle name="Currency 2 2 2 3 3 2 4 2" xfId="2214" xr:uid="{F1D40929-6FAF-4E81-B4FE-36C8D78A32B2}"/>
    <cellStyle name="Currency 2 2 2 3 3 2 5" xfId="1542" xr:uid="{75978785-2ED6-4E59-9BB5-78C1D898423D}"/>
    <cellStyle name="Currency 2 2 2 3 3 3" xfId="310" xr:uid="{81543610-C8D6-4E92-9735-4BBE019F00C0}"/>
    <cellStyle name="Currency 2 2 2 3 3 3 2" xfId="982" xr:uid="{A2D95F2D-3B2D-4650-9C8E-C0C54488481D}"/>
    <cellStyle name="Currency 2 2 2 3 3 3 2 2" xfId="2326" xr:uid="{E5AACF83-0DEF-4609-9A54-352EFDD0F0CB}"/>
    <cellStyle name="Currency 2 2 2 3 3 3 3" xfId="1654" xr:uid="{D93A88C4-83F5-4AA7-BA1E-55BD8E853F42}"/>
    <cellStyle name="Currency 2 2 2 3 3 4" xfId="534" xr:uid="{9549F15C-8CDB-49C4-BB67-1DD6884ABBEF}"/>
    <cellStyle name="Currency 2 2 2 3 3 4 2" xfId="1206" xr:uid="{FF80D76A-7BBD-4208-AFD6-5041942C9EA8}"/>
    <cellStyle name="Currency 2 2 2 3 3 4 2 2" xfId="2550" xr:uid="{3D6E903C-ABFD-4AD9-83E8-327ECD20E669}"/>
    <cellStyle name="Currency 2 2 2 3 3 4 3" xfId="1878" xr:uid="{C89B44F5-4035-4212-8CF3-3E2C3EF1BBDB}"/>
    <cellStyle name="Currency 2 2 2 3 3 5" xfId="758" xr:uid="{DC76BC00-464A-4AFE-BD0E-3903F5EEB83A}"/>
    <cellStyle name="Currency 2 2 2 3 3 5 2" xfId="2102" xr:uid="{61428F33-C7F9-4DC4-9814-F214637D496C}"/>
    <cellStyle name="Currency 2 2 2 3 3 6" xfId="1430" xr:uid="{182A8613-A20E-4865-942A-D7F3CE014B68}"/>
    <cellStyle name="Currency 2 2 2 3 4" xfId="114" xr:uid="{64B0EC65-04AE-4345-80B7-9EEBD3E511B5}"/>
    <cellStyle name="Currency 2 2 2 3 4 2" xfId="226" xr:uid="{4FE5415A-6C26-470C-A22C-B179B0258347}"/>
    <cellStyle name="Currency 2 2 2 3 4 2 2" xfId="450" xr:uid="{04D3A123-893E-4ADA-B421-CF2D750EB057}"/>
    <cellStyle name="Currency 2 2 2 3 4 2 2 2" xfId="1122" xr:uid="{8FD2CA02-CA6D-4F67-992C-2D88F20B91F6}"/>
    <cellStyle name="Currency 2 2 2 3 4 2 2 2 2" xfId="2466" xr:uid="{605E85F4-366F-49F1-87AF-7F8232EED615}"/>
    <cellStyle name="Currency 2 2 2 3 4 2 2 3" xfId="1794" xr:uid="{887BD88E-E244-4BE3-81DC-09DC3B3B5DDA}"/>
    <cellStyle name="Currency 2 2 2 3 4 2 3" xfId="674" xr:uid="{B3A9E8F3-49B4-405E-A398-544644B5F2D6}"/>
    <cellStyle name="Currency 2 2 2 3 4 2 3 2" xfId="1346" xr:uid="{D24871E1-344D-437B-9CD3-FC9EE3B35FC6}"/>
    <cellStyle name="Currency 2 2 2 3 4 2 3 2 2" xfId="2690" xr:uid="{947A4920-2F45-48BE-B755-3CC07E92CD48}"/>
    <cellStyle name="Currency 2 2 2 3 4 2 3 3" xfId="2018" xr:uid="{301D0E2F-598D-4EF9-B788-7D4D672D5106}"/>
    <cellStyle name="Currency 2 2 2 3 4 2 4" xfId="898" xr:uid="{CAE8A1B0-C1BD-4278-A9C8-5B77BCF790A8}"/>
    <cellStyle name="Currency 2 2 2 3 4 2 4 2" xfId="2242" xr:uid="{3273F12B-50C2-4817-BCDD-1B6AB246EEA6}"/>
    <cellStyle name="Currency 2 2 2 3 4 2 5" xfId="1570" xr:uid="{43EC08CD-C165-43DA-A481-286008EE436B}"/>
    <cellStyle name="Currency 2 2 2 3 4 3" xfId="338" xr:uid="{B6E12B8B-748B-47DE-9E0B-EBCF50B06BAB}"/>
    <cellStyle name="Currency 2 2 2 3 4 3 2" xfId="1010" xr:uid="{96344A2C-2ABB-4E1E-8006-1EA9F5043173}"/>
    <cellStyle name="Currency 2 2 2 3 4 3 2 2" xfId="2354" xr:uid="{687AAF24-1F07-4FD6-AE53-AECB967A5A11}"/>
    <cellStyle name="Currency 2 2 2 3 4 3 3" xfId="1682" xr:uid="{8F4215D2-8156-4395-B9B8-BD536BF9673C}"/>
    <cellStyle name="Currency 2 2 2 3 4 4" xfId="562" xr:uid="{E7FDA0F1-CBC0-4D37-BDAA-75D6621F211C}"/>
    <cellStyle name="Currency 2 2 2 3 4 4 2" xfId="1234" xr:uid="{3A00CC87-CDB0-4286-B4C7-B9AA21AC720B}"/>
    <cellStyle name="Currency 2 2 2 3 4 4 2 2" xfId="2578" xr:uid="{B100ED73-21F4-4350-B03F-32E455AB620F}"/>
    <cellStyle name="Currency 2 2 2 3 4 4 3" xfId="1906" xr:uid="{1CC155B4-2485-4B82-8322-976F9AEAB172}"/>
    <cellStyle name="Currency 2 2 2 3 4 5" xfId="786" xr:uid="{D60F647B-73A2-406E-B4B4-C88AB0140ECE}"/>
    <cellStyle name="Currency 2 2 2 3 4 5 2" xfId="2130" xr:uid="{F2336071-C74B-43EB-B8AF-F47B314DE816}"/>
    <cellStyle name="Currency 2 2 2 3 4 6" xfId="1458" xr:uid="{9EEE561B-6596-4DB7-B8D6-2F6453F8483F}"/>
    <cellStyle name="Currency 2 2 2 3 5" xfId="142" xr:uid="{2571896C-A060-4BDD-AA6A-B9DD151B0252}"/>
    <cellStyle name="Currency 2 2 2 3 5 2" xfId="366" xr:uid="{555D27F5-AD21-4567-ABC8-8CCD42006CE1}"/>
    <cellStyle name="Currency 2 2 2 3 5 2 2" xfId="1038" xr:uid="{D054BCBD-987C-4DB2-AD55-B97BE5C74589}"/>
    <cellStyle name="Currency 2 2 2 3 5 2 2 2" xfId="2382" xr:uid="{15F591FC-AE94-486A-A878-599CA7EB3191}"/>
    <cellStyle name="Currency 2 2 2 3 5 2 3" xfId="1710" xr:uid="{326A88A1-C1FE-426F-83DD-AD842224EB12}"/>
    <cellStyle name="Currency 2 2 2 3 5 3" xfId="590" xr:uid="{0F7D8889-E404-4E69-9014-7E3535865A19}"/>
    <cellStyle name="Currency 2 2 2 3 5 3 2" xfId="1262" xr:uid="{2309595D-C52D-4CCD-B46D-BBD2D422CA03}"/>
    <cellStyle name="Currency 2 2 2 3 5 3 2 2" xfId="2606" xr:uid="{5355B305-6209-4145-AFFC-0B5DC8D319CF}"/>
    <cellStyle name="Currency 2 2 2 3 5 3 3" xfId="1934" xr:uid="{660B1C5F-0576-47D8-B6A2-989872EFAFFF}"/>
    <cellStyle name="Currency 2 2 2 3 5 4" xfId="814" xr:uid="{F36CDDA5-6E57-4643-BA0F-BE7802DCE1EC}"/>
    <cellStyle name="Currency 2 2 2 3 5 4 2" xfId="2158" xr:uid="{F6DD2C07-5F5A-4FE7-8D06-0601B25C427F}"/>
    <cellStyle name="Currency 2 2 2 3 5 5" xfId="1486" xr:uid="{D286FEF6-F3E7-4168-9256-F4B860E05715}"/>
    <cellStyle name="Currency 2 2 2 3 6" xfId="254" xr:uid="{6A1EAB2A-086A-4F3A-8BE8-193E38226D7F}"/>
    <cellStyle name="Currency 2 2 2 3 6 2" xfId="926" xr:uid="{512739F3-477D-4776-BF4A-DBEAE6C87F93}"/>
    <cellStyle name="Currency 2 2 2 3 6 2 2" xfId="2270" xr:uid="{11CA03B3-472C-49D6-9C27-38B09898A907}"/>
    <cellStyle name="Currency 2 2 2 3 6 3" xfId="1598" xr:uid="{8C817AB1-3C99-4E4E-AD00-DF7CDC631004}"/>
    <cellStyle name="Currency 2 2 2 3 7" xfId="478" xr:uid="{FA63AE4E-E484-4B3A-9C73-A3ABF8B0998B}"/>
    <cellStyle name="Currency 2 2 2 3 7 2" xfId="1150" xr:uid="{D05258A8-AF5A-4027-9F11-725E317184F5}"/>
    <cellStyle name="Currency 2 2 2 3 7 2 2" xfId="2494" xr:uid="{AC98BCA9-61E4-42A7-967B-471A0149A47E}"/>
    <cellStyle name="Currency 2 2 2 3 7 3" xfId="1822" xr:uid="{CEFDAD4A-2634-4274-A324-F11DBB985957}"/>
    <cellStyle name="Currency 2 2 2 3 8" xfId="702" xr:uid="{4097995F-950D-4738-9F6E-12BC9140739B}"/>
    <cellStyle name="Currency 2 2 2 3 8 2" xfId="2046" xr:uid="{C02CA67E-3FC1-4FEB-AF16-1D8C70013809}"/>
    <cellStyle name="Currency 2 2 2 3 9" xfId="1374" xr:uid="{4346ED97-0603-437A-883B-7A7FC34F8A59}"/>
    <cellStyle name="Currency 2 2 2 4" xfId="38" xr:uid="{C198E684-E836-4D7B-802F-429A7FB08BC3}"/>
    <cellStyle name="Currency 2 2 2 4 2" xfId="150" xr:uid="{2E97B3C3-4489-4D65-A86B-668EA8D1D12E}"/>
    <cellStyle name="Currency 2 2 2 4 2 2" xfId="374" xr:uid="{7037FE06-E5FE-44C2-9214-20BEF615E699}"/>
    <cellStyle name="Currency 2 2 2 4 2 2 2" xfId="1046" xr:uid="{08819B22-1D9B-4E3A-A229-D68520177808}"/>
    <cellStyle name="Currency 2 2 2 4 2 2 2 2" xfId="2390" xr:uid="{A3F8CD6E-2687-4081-9972-59726B9F13EC}"/>
    <cellStyle name="Currency 2 2 2 4 2 2 3" xfId="1718" xr:uid="{9EFA672B-D85A-43F0-8372-E8493D94F873}"/>
    <cellStyle name="Currency 2 2 2 4 2 3" xfId="598" xr:uid="{A75969E6-BDF0-4AC7-892D-57A4FC57E6FB}"/>
    <cellStyle name="Currency 2 2 2 4 2 3 2" xfId="1270" xr:uid="{6EFC7752-890B-4496-B7C3-ADDF05A26BD3}"/>
    <cellStyle name="Currency 2 2 2 4 2 3 2 2" xfId="2614" xr:uid="{548FC4E1-BDDB-4C88-AA3F-C2433D3D5B4D}"/>
    <cellStyle name="Currency 2 2 2 4 2 3 3" xfId="1942" xr:uid="{A63C1480-799D-406B-B614-A88DD67CFCAE}"/>
    <cellStyle name="Currency 2 2 2 4 2 4" xfId="822" xr:uid="{8C6C6CCE-3462-4A21-A691-7D276B006C69}"/>
    <cellStyle name="Currency 2 2 2 4 2 4 2" xfId="2166" xr:uid="{D2AB46E5-A64E-4A4F-95C4-671D78D5B62B}"/>
    <cellStyle name="Currency 2 2 2 4 2 5" xfId="1494" xr:uid="{6688EAA8-975A-499C-ACE7-ABF44D73C637}"/>
    <cellStyle name="Currency 2 2 2 4 3" xfId="262" xr:uid="{D72DCF6C-8131-42A6-85EB-B80865EF8EA6}"/>
    <cellStyle name="Currency 2 2 2 4 3 2" xfId="934" xr:uid="{B70A6058-8E8B-48FA-A26D-AB23B982818A}"/>
    <cellStyle name="Currency 2 2 2 4 3 2 2" xfId="2278" xr:uid="{04820BC4-C9FA-4C59-A271-ED5137329AE6}"/>
    <cellStyle name="Currency 2 2 2 4 3 3" xfId="1606" xr:uid="{0503AE5B-3EDB-4139-B53B-AD3249EB52CD}"/>
    <cellStyle name="Currency 2 2 2 4 4" xfId="486" xr:uid="{0188DE86-3171-4857-8A4E-AD27FF19A77C}"/>
    <cellStyle name="Currency 2 2 2 4 4 2" xfId="1158" xr:uid="{5D211170-54DA-434C-867D-443D07053542}"/>
    <cellStyle name="Currency 2 2 2 4 4 2 2" xfId="2502" xr:uid="{83C38C4F-43D5-4FCC-901A-92D360784873}"/>
    <cellStyle name="Currency 2 2 2 4 4 3" xfId="1830" xr:uid="{A946C085-CAC8-4740-9F32-90F66B212CAB}"/>
    <cellStyle name="Currency 2 2 2 4 5" xfId="710" xr:uid="{70FBCB84-47A8-4086-94F7-72B6EED43539}"/>
    <cellStyle name="Currency 2 2 2 4 5 2" xfId="2054" xr:uid="{9697C0EE-5C04-474D-B6A8-45ECB02CADE5}"/>
    <cellStyle name="Currency 2 2 2 4 6" xfId="1382" xr:uid="{F97ED6B6-D081-4C71-9A1E-65A8B210D117}"/>
    <cellStyle name="Currency 2 2 2 5" xfId="66" xr:uid="{480FAE88-F267-456C-9210-A339F0EF500A}"/>
    <cellStyle name="Currency 2 2 2 5 2" xfId="178" xr:uid="{6109ADF5-C669-42F9-8067-C218DE15181A}"/>
    <cellStyle name="Currency 2 2 2 5 2 2" xfId="402" xr:uid="{92404FB0-3202-48DC-8D75-F12DD2CA5913}"/>
    <cellStyle name="Currency 2 2 2 5 2 2 2" xfId="1074" xr:uid="{B83D6BAC-44B3-4880-A6C5-BB30EB7FA196}"/>
    <cellStyle name="Currency 2 2 2 5 2 2 2 2" xfId="2418" xr:uid="{B1557F52-1902-47AE-B04B-7CA56B633EDF}"/>
    <cellStyle name="Currency 2 2 2 5 2 2 3" xfId="1746" xr:uid="{2E1FB262-7A05-4C5B-861C-47B08E50F478}"/>
    <cellStyle name="Currency 2 2 2 5 2 3" xfId="626" xr:uid="{F41EACC6-784E-47D9-B17E-22638FB5DADA}"/>
    <cellStyle name="Currency 2 2 2 5 2 3 2" xfId="1298" xr:uid="{5ECF213D-6097-4788-A691-94F1BD1AFE27}"/>
    <cellStyle name="Currency 2 2 2 5 2 3 2 2" xfId="2642" xr:uid="{5257E018-2F2C-4B76-AD87-7E8088AAFF31}"/>
    <cellStyle name="Currency 2 2 2 5 2 3 3" xfId="1970" xr:uid="{B79D1CAA-619B-451F-9358-761DF7DB1A72}"/>
    <cellStyle name="Currency 2 2 2 5 2 4" xfId="850" xr:uid="{D8C252C8-8310-401E-8E8B-F0CBB0B87F96}"/>
    <cellStyle name="Currency 2 2 2 5 2 4 2" xfId="2194" xr:uid="{D52F0328-854A-41F6-B93B-E5DFC3213585}"/>
    <cellStyle name="Currency 2 2 2 5 2 5" xfId="1522" xr:uid="{374C7710-332E-499D-944E-CC988F4917DA}"/>
    <cellStyle name="Currency 2 2 2 5 3" xfId="290" xr:uid="{35C931D7-5B11-43BB-9255-37FF132DA7D7}"/>
    <cellStyle name="Currency 2 2 2 5 3 2" xfId="962" xr:uid="{C60DA115-E71B-4A5A-B5E4-06DB1F95EF51}"/>
    <cellStyle name="Currency 2 2 2 5 3 2 2" xfId="2306" xr:uid="{5C155F22-BFA4-4BD2-A533-470ECB98360A}"/>
    <cellStyle name="Currency 2 2 2 5 3 3" xfId="1634" xr:uid="{1869A3BC-3182-4019-8EEF-48BF9208BC87}"/>
    <cellStyle name="Currency 2 2 2 5 4" xfId="514" xr:uid="{0F23327D-CAD0-4C10-A207-F9F3A862CB9E}"/>
    <cellStyle name="Currency 2 2 2 5 4 2" xfId="1186" xr:uid="{10C99D2F-DCE2-4F9E-9D46-DADE08EE2535}"/>
    <cellStyle name="Currency 2 2 2 5 4 2 2" xfId="2530" xr:uid="{BF8895F6-6C03-4776-B812-E1FE9674C832}"/>
    <cellStyle name="Currency 2 2 2 5 4 3" xfId="1858" xr:uid="{39EBF8D2-B50F-4A4C-B45F-A55CAFF62385}"/>
    <cellStyle name="Currency 2 2 2 5 5" xfId="738" xr:uid="{62DCAFE4-FE42-4F3F-968E-E8417115F134}"/>
    <cellStyle name="Currency 2 2 2 5 5 2" xfId="2082" xr:uid="{C139EBC7-67AC-430A-B2C0-7CA68AE842FE}"/>
    <cellStyle name="Currency 2 2 2 5 6" xfId="1410" xr:uid="{5175B6E5-E30D-443F-99D7-700C2BE0DB0E}"/>
    <cellStyle name="Currency 2 2 2 6" xfId="94" xr:uid="{ECB6DF11-3407-48BA-A303-933EBEAD2629}"/>
    <cellStyle name="Currency 2 2 2 6 2" xfId="206" xr:uid="{764CD420-47BA-4309-8D6F-B080528242A1}"/>
    <cellStyle name="Currency 2 2 2 6 2 2" xfId="430" xr:uid="{6AD49426-81A4-4F09-91B8-686B45D01A4C}"/>
    <cellStyle name="Currency 2 2 2 6 2 2 2" xfId="1102" xr:uid="{555E9F8E-4CE4-4FA4-9EF2-03E260877111}"/>
    <cellStyle name="Currency 2 2 2 6 2 2 2 2" xfId="2446" xr:uid="{7034B0C1-53B1-4CE2-A5DF-FEB94E1635EC}"/>
    <cellStyle name="Currency 2 2 2 6 2 2 3" xfId="1774" xr:uid="{6412C7F2-907C-45BC-9833-9C83EC6D998B}"/>
    <cellStyle name="Currency 2 2 2 6 2 3" xfId="654" xr:uid="{9F09D116-CBD2-4506-AB6C-7979766F2727}"/>
    <cellStyle name="Currency 2 2 2 6 2 3 2" xfId="1326" xr:uid="{4D6E6674-1F3B-4889-8E9A-7CCE526F3EB6}"/>
    <cellStyle name="Currency 2 2 2 6 2 3 2 2" xfId="2670" xr:uid="{318271DA-468F-4CB6-BF15-5B024AD54B98}"/>
    <cellStyle name="Currency 2 2 2 6 2 3 3" xfId="1998" xr:uid="{AA03A943-300B-4196-930C-F7D082418721}"/>
    <cellStyle name="Currency 2 2 2 6 2 4" xfId="878" xr:uid="{FA08CE7C-2121-4018-AB1E-5BFD60886D02}"/>
    <cellStyle name="Currency 2 2 2 6 2 4 2" xfId="2222" xr:uid="{914DA375-8E90-4BDE-BAD8-F67A53C0F9E9}"/>
    <cellStyle name="Currency 2 2 2 6 2 5" xfId="1550" xr:uid="{C9ECAEE6-57FB-4366-8672-3EC767E470A7}"/>
    <cellStyle name="Currency 2 2 2 6 3" xfId="318" xr:uid="{6F821318-7736-4B22-8730-98F12A2F5837}"/>
    <cellStyle name="Currency 2 2 2 6 3 2" xfId="990" xr:uid="{6EFC62EA-466B-4DC0-A8DD-07EA7A594A32}"/>
    <cellStyle name="Currency 2 2 2 6 3 2 2" xfId="2334" xr:uid="{F392C27E-AE2B-47ED-99A8-CCBA05A133E6}"/>
    <cellStyle name="Currency 2 2 2 6 3 3" xfId="1662" xr:uid="{24225A58-CC23-42C9-814D-5E0C013E788C}"/>
    <cellStyle name="Currency 2 2 2 6 4" xfId="542" xr:uid="{382BA536-17A1-4F88-A4D0-24D0AA3B1E2D}"/>
    <cellStyle name="Currency 2 2 2 6 4 2" xfId="1214" xr:uid="{6BCF7AAA-7E7B-4977-B864-C67DF406026D}"/>
    <cellStyle name="Currency 2 2 2 6 4 2 2" xfId="2558" xr:uid="{02D564F7-D4C2-4C0E-8367-E93805FA89E7}"/>
    <cellStyle name="Currency 2 2 2 6 4 3" xfId="1886" xr:uid="{E6C8616D-F4E1-48AC-AC3A-7E9B9CFC586C}"/>
    <cellStyle name="Currency 2 2 2 6 5" xfId="766" xr:uid="{866F0616-66E7-4610-BF92-8A0991DCB236}"/>
    <cellStyle name="Currency 2 2 2 6 5 2" xfId="2110" xr:uid="{46816A69-60B8-493D-A24B-D0C92C2683EE}"/>
    <cellStyle name="Currency 2 2 2 6 6" xfId="1438" xr:uid="{1DE2F8CD-2576-4EEF-8FCF-2B06E2287DAD}"/>
    <cellStyle name="Currency 2 2 2 7" xfId="122" xr:uid="{8CC4C449-C863-4EDC-878C-1ED1200892B8}"/>
    <cellStyle name="Currency 2 2 2 7 2" xfId="346" xr:uid="{76326418-B6F2-40DF-AF5A-F79E8B21F019}"/>
    <cellStyle name="Currency 2 2 2 7 2 2" xfId="1018" xr:uid="{DBEADED8-B214-427C-A6C1-923D7BA3FC55}"/>
    <cellStyle name="Currency 2 2 2 7 2 2 2" xfId="2362" xr:uid="{31FC4390-DFF9-4F53-9425-FB1B48B22AFB}"/>
    <cellStyle name="Currency 2 2 2 7 2 3" xfId="1690" xr:uid="{A4D114EB-8508-40AE-8261-D7A89BA681F1}"/>
    <cellStyle name="Currency 2 2 2 7 3" xfId="570" xr:uid="{CD5C59CB-6FC2-4289-B68E-FD6B677AE576}"/>
    <cellStyle name="Currency 2 2 2 7 3 2" xfId="1242" xr:uid="{412F6B37-3B2F-46B6-BD80-EEA6005E1FC7}"/>
    <cellStyle name="Currency 2 2 2 7 3 2 2" xfId="2586" xr:uid="{741B5B34-257E-450E-8D50-8CFA51917CCD}"/>
    <cellStyle name="Currency 2 2 2 7 3 3" xfId="1914" xr:uid="{98404025-18E4-42DA-BE59-0D0F35570257}"/>
    <cellStyle name="Currency 2 2 2 7 4" xfId="794" xr:uid="{8E9C839F-2A10-4417-B703-2866F3CB5FEE}"/>
    <cellStyle name="Currency 2 2 2 7 4 2" xfId="2138" xr:uid="{46440EB3-D326-4A97-BD39-8417ED925EB0}"/>
    <cellStyle name="Currency 2 2 2 7 5" xfId="1466" xr:uid="{D391BC31-1D69-4B6A-90F9-BF8654EDB4C1}"/>
    <cellStyle name="Currency 2 2 2 8" xfId="234" xr:uid="{C9D8BF00-AA08-45AA-82CF-4BAF7D05BABC}"/>
    <cellStyle name="Currency 2 2 2 8 2" xfId="906" xr:uid="{46348E7F-E48B-4526-8B07-14945D66A27E}"/>
    <cellStyle name="Currency 2 2 2 8 2 2" xfId="2250" xr:uid="{74C04584-7BDF-471D-8ED6-943096F193EA}"/>
    <cellStyle name="Currency 2 2 2 8 3" xfId="1578" xr:uid="{B8AAABB0-E90A-4C2E-B0FD-51F2C228CBBA}"/>
    <cellStyle name="Currency 2 2 2 9" xfId="458" xr:uid="{0E8D1409-5C05-419B-9947-94DD9DD9D1E8}"/>
    <cellStyle name="Currency 2 2 2 9 2" xfId="1130" xr:uid="{A097A028-1139-441F-8CAC-74F292651310}"/>
    <cellStyle name="Currency 2 2 2 9 2 2" xfId="2474" xr:uid="{E1DB77A3-433C-4E37-B936-12960D747BA8}"/>
    <cellStyle name="Currency 2 2 2 9 3" xfId="1802" xr:uid="{780F7287-A69B-4B8D-A34A-43199387FB6D}"/>
    <cellStyle name="Currency 2 2 3" xfId="18" xr:uid="{2AE1160D-25F3-4B32-834B-7CD0B4071D73}"/>
    <cellStyle name="Currency 2 2 3 2" xfId="46" xr:uid="{940DC534-88C7-444D-BB5D-A46AB464A177}"/>
    <cellStyle name="Currency 2 2 3 2 2" xfId="158" xr:uid="{D0A8C325-3A37-41E8-9A91-7C15B4104F21}"/>
    <cellStyle name="Currency 2 2 3 2 2 2" xfId="382" xr:uid="{78C3D73C-B347-4BC3-8049-0D583950E1E5}"/>
    <cellStyle name="Currency 2 2 3 2 2 2 2" xfId="1054" xr:uid="{DF681D31-1022-4A34-A566-EAFB21D5DFBB}"/>
    <cellStyle name="Currency 2 2 3 2 2 2 2 2" xfId="2398" xr:uid="{F12FF2E3-0E34-4104-80F3-64A85BB81AC4}"/>
    <cellStyle name="Currency 2 2 3 2 2 2 3" xfId="1726" xr:uid="{498CA3E3-0D9E-483C-B36E-EA197050BA89}"/>
    <cellStyle name="Currency 2 2 3 2 2 3" xfId="606" xr:uid="{4D045A50-BFBF-41F2-8D97-27673C468B80}"/>
    <cellStyle name="Currency 2 2 3 2 2 3 2" xfId="1278" xr:uid="{756B8E73-021C-48D1-A66F-7DA98BA771F5}"/>
    <cellStyle name="Currency 2 2 3 2 2 3 2 2" xfId="2622" xr:uid="{6836150C-7F9A-4D68-BF1B-8A781D7A9341}"/>
    <cellStyle name="Currency 2 2 3 2 2 3 3" xfId="1950" xr:uid="{A4E61D9C-32B4-4E61-975E-3F2F5CF51021}"/>
    <cellStyle name="Currency 2 2 3 2 2 4" xfId="830" xr:uid="{D6C6D218-D46E-40D8-9654-EDFEB3845001}"/>
    <cellStyle name="Currency 2 2 3 2 2 4 2" xfId="2174" xr:uid="{A475DDC1-E2CB-44CD-A4EB-90ED4E0D548A}"/>
    <cellStyle name="Currency 2 2 3 2 2 5" xfId="1502" xr:uid="{CCCA5BAF-03A0-4059-A11A-0AA921C75193}"/>
    <cellStyle name="Currency 2 2 3 2 3" xfId="270" xr:uid="{9C6F4883-5B5A-4E16-856C-071018215F42}"/>
    <cellStyle name="Currency 2 2 3 2 3 2" xfId="942" xr:uid="{664F4190-3271-4985-A0E2-437EB563842F}"/>
    <cellStyle name="Currency 2 2 3 2 3 2 2" xfId="2286" xr:uid="{34AD5ECB-C99D-4796-B104-7249BF907AA7}"/>
    <cellStyle name="Currency 2 2 3 2 3 3" xfId="1614" xr:uid="{18B0CFC0-E74E-432B-B765-E46B6F162744}"/>
    <cellStyle name="Currency 2 2 3 2 4" xfId="494" xr:uid="{A1071108-F3B5-42DF-B816-732427FABD57}"/>
    <cellStyle name="Currency 2 2 3 2 4 2" xfId="1166" xr:uid="{CF481A99-8E57-42B5-877B-FA139E27A44A}"/>
    <cellStyle name="Currency 2 2 3 2 4 2 2" xfId="2510" xr:uid="{00962D57-8781-46A9-8C2B-ABBF098A052B}"/>
    <cellStyle name="Currency 2 2 3 2 4 3" xfId="1838" xr:uid="{748C8FDA-D161-496C-8131-84DDF1C1F65A}"/>
    <cellStyle name="Currency 2 2 3 2 5" xfId="718" xr:uid="{7C06DDD2-1AE9-4DDA-BAB6-59D50105B96F}"/>
    <cellStyle name="Currency 2 2 3 2 5 2" xfId="2062" xr:uid="{D1E06C69-910F-4D7C-8A68-D6FEE8ABBDA7}"/>
    <cellStyle name="Currency 2 2 3 2 6" xfId="1390" xr:uid="{9350EB1D-9E94-4B51-8032-68BDABA3EB60}"/>
    <cellStyle name="Currency 2 2 3 3" xfId="74" xr:uid="{673B8D16-EEB8-49C3-87B3-C17F3BA65DB7}"/>
    <cellStyle name="Currency 2 2 3 3 2" xfId="186" xr:uid="{52F497A3-FE34-425B-93EA-A16440E8C888}"/>
    <cellStyle name="Currency 2 2 3 3 2 2" xfId="410" xr:uid="{FE0A603F-CFF0-4CC4-8C97-5C854431CAEC}"/>
    <cellStyle name="Currency 2 2 3 3 2 2 2" xfId="1082" xr:uid="{CEDB681B-F321-4892-B9C2-C463AAB67D82}"/>
    <cellStyle name="Currency 2 2 3 3 2 2 2 2" xfId="2426" xr:uid="{57B400E2-5C53-4349-A554-69BF3A801544}"/>
    <cellStyle name="Currency 2 2 3 3 2 2 3" xfId="1754" xr:uid="{4874583A-0578-40A1-91AD-BF5987D9D4D4}"/>
    <cellStyle name="Currency 2 2 3 3 2 3" xfId="634" xr:uid="{1E23BE81-8491-4428-9C04-7075AF1ABF9A}"/>
    <cellStyle name="Currency 2 2 3 3 2 3 2" xfId="1306" xr:uid="{1C9BC0F0-3E03-4300-BE9F-4E59D592B653}"/>
    <cellStyle name="Currency 2 2 3 3 2 3 2 2" xfId="2650" xr:uid="{7EC3DD3B-B209-4075-9968-5F89AF5B3F89}"/>
    <cellStyle name="Currency 2 2 3 3 2 3 3" xfId="1978" xr:uid="{F19D6B60-4F34-4F98-AC60-C1FEB7F8291B}"/>
    <cellStyle name="Currency 2 2 3 3 2 4" xfId="858" xr:uid="{B8B6B11F-4C77-4EFF-936D-E01AB9AACA12}"/>
    <cellStyle name="Currency 2 2 3 3 2 4 2" xfId="2202" xr:uid="{506E9020-576C-4583-B9F0-73EEBC2D423C}"/>
    <cellStyle name="Currency 2 2 3 3 2 5" xfId="1530" xr:uid="{B24214D0-CCED-4CDC-B243-49615AF27D29}"/>
    <cellStyle name="Currency 2 2 3 3 3" xfId="298" xr:uid="{D93CC2CC-00ED-412B-BDB8-AC98A4BA7896}"/>
    <cellStyle name="Currency 2 2 3 3 3 2" xfId="970" xr:uid="{FC317E49-291F-4455-8DC8-1B2ADBE6CEA4}"/>
    <cellStyle name="Currency 2 2 3 3 3 2 2" xfId="2314" xr:uid="{D56ABF76-AF0A-4B59-BB51-5D0EEAC03988}"/>
    <cellStyle name="Currency 2 2 3 3 3 3" xfId="1642" xr:uid="{C8CA26C8-665D-4BCF-ACBE-82EB38E9D4F2}"/>
    <cellStyle name="Currency 2 2 3 3 4" xfId="522" xr:uid="{0DC16147-4239-4416-A4E0-98E7A6C0F1C7}"/>
    <cellStyle name="Currency 2 2 3 3 4 2" xfId="1194" xr:uid="{BE289977-CFE9-4559-BE0B-002741FFE6BD}"/>
    <cellStyle name="Currency 2 2 3 3 4 2 2" xfId="2538" xr:uid="{6FF1F8E7-CAF4-40CD-A065-0435E8787B95}"/>
    <cellStyle name="Currency 2 2 3 3 4 3" xfId="1866" xr:uid="{5F9CAB1E-1A23-46F6-BC47-19A5726A1BE1}"/>
    <cellStyle name="Currency 2 2 3 3 5" xfId="746" xr:uid="{DEF57D24-0F91-466C-8065-C45BCE0E44FE}"/>
    <cellStyle name="Currency 2 2 3 3 5 2" xfId="2090" xr:uid="{6FEF3730-2CED-43C1-8464-BF3F7A60B8DC}"/>
    <cellStyle name="Currency 2 2 3 3 6" xfId="1418" xr:uid="{C271094A-B497-4A23-ADB9-345772D74EB6}"/>
    <cellStyle name="Currency 2 2 3 4" xfId="102" xr:uid="{E2784E94-516B-4245-B11D-3058CD4786C3}"/>
    <cellStyle name="Currency 2 2 3 4 2" xfId="214" xr:uid="{007DC7D3-6F24-40C5-91DF-C9AABE29CB76}"/>
    <cellStyle name="Currency 2 2 3 4 2 2" xfId="438" xr:uid="{DE2E1B82-7FAF-4927-9EAD-56612E9F2B65}"/>
    <cellStyle name="Currency 2 2 3 4 2 2 2" xfId="1110" xr:uid="{85494E8B-A8EC-4191-8A97-EDC97007DEB5}"/>
    <cellStyle name="Currency 2 2 3 4 2 2 2 2" xfId="2454" xr:uid="{D74D4A99-58ED-4040-8BF3-D28D5ABE487E}"/>
    <cellStyle name="Currency 2 2 3 4 2 2 3" xfId="1782" xr:uid="{83149578-CE35-45E0-800D-25E66ECCB9E0}"/>
    <cellStyle name="Currency 2 2 3 4 2 3" xfId="662" xr:uid="{77D3740C-594D-4AD5-8784-9959FCC21D4B}"/>
    <cellStyle name="Currency 2 2 3 4 2 3 2" xfId="1334" xr:uid="{174DB862-6F58-4981-B9F8-BF76A97E8895}"/>
    <cellStyle name="Currency 2 2 3 4 2 3 2 2" xfId="2678" xr:uid="{82A2A776-D2EE-4E91-9E8F-8CD8B7518C0B}"/>
    <cellStyle name="Currency 2 2 3 4 2 3 3" xfId="2006" xr:uid="{094E8213-ED6E-40D2-B825-D7A9D094B12E}"/>
    <cellStyle name="Currency 2 2 3 4 2 4" xfId="886" xr:uid="{5D111D78-51B8-477B-B831-AA8BE9785971}"/>
    <cellStyle name="Currency 2 2 3 4 2 4 2" xfId="2230" xr:uid="{AD22A974-522A-44ED-988A-7734330F4CB7}"/>
    <cellStyle name="Currency 2 2 3 4 2 5" xfId="1558" xr:uid="{F1C83A58-79F0-4142-A7FE-71E6823EED3A}"/>
    <cellStyle name="Currency 2 2 3 4 3" xfId="326" xr:uid="{2BD8F08D-B796-468B-A23E-D718C488ADA6}"/>
    <cellStyle name="Currency 2 2 3 4 3 2" xfId="998" xr:uid="{7121E631-AF70-4FAC-900C-C9FCBE1036C8}"/>
    <cellStyle name="Currency 2 2 3 4 3 2 2" xfId="2342" xr:uid="{FCA08FFE-215F-4426-8379-3007DE4373B7}"/>
    <cellStyle name="Currency 2 2 3 4 3 3" xfId="1670" xr:uid="{49085AC6-A87A-4312-BAB0-7D56E51ACA8D}"/>
    <cellStyle name="Currency 2 2 3 4 4" xfId="550" xr:uid="{A893AF07-AFB9-4742-AEEC-D464B5E4EECB}"/>
    <cellStyle name="Currency 2 2 3 4 4 2" xfId="1222" xr:uid="{A28D5A99-5841-4DC8-B743-175925BECE9E}"/>
    <cellStyle name="Currency 2 2 3 4 4 2 2" xfId="2566" xr:uid="{8133AC6C-7F38-4404-B22E-0EA61C69BB25}"/>
    <cellStyle name="Currency 2 2 3 4 4 3" xfId="1894" xr:uid="{DE2BE2B6-30C3-4325-9576-8EA04ED002CE}"/>
    <cellStyle name="Currency 2 2 3 4 5" xfId="774" xr:uid="{545DDC63-7082-4947-BF83-9AF5E74C850C}"/>
    <cellStyle name="Currency 2 2 3 4 5 2" xfId="2118" xr:uid="{F66B0994-9B42-41E2-A97F-1E2BD5DD09BE}"/>
    <cellStyle name="Currency 2 2 3 4 6" xfId="1446" xr:uid="{1CDDE9D0-ADD7-46CA-BB0B-1201839D80B8}"/>
    <cellStyle name="Currency 2 2 3 5" xfId="130" xr:uid="{A652E54F-8CB0-4916-8F85-EA893C85D143}"/>
    <cellStyle name="Currency 2 2 3 5 2" xfId="354" xr:uid="{71783527-CDC0-4014-86E8-00BD53423AB8}"/>
    <cellStyle name="Currency 2 2 3 5 2 2" xfId="1026" xr:uid="{D177D88F-F78B-49AE-A1C6-2EB3A74DC09E}"/>
    <cellStyle name="Currency 2 2 3 5 2 2 2" xfId="2370" xr:uid="{1AAA046E-D252-4809-9305-6F7DCC33F31B}"/>
    <cellStyle name="Currency 2 2 3 5 2 3" xfId="1698" xr:uid="{0DA57C4B-7D2C-49BF-BCDF-70287A4A023D}"/>
    <cellStyle name="Currency 2 2 3 5 3" xfId="578" xr:uid="{5B5D8A6D-5098-4019-87CE-5DC128021E17}"/>
    <cellStyle name="Currency 2 2 3 5 3 2" xfId="1250" xr:uid="{17BB8BF0-6BFC-4CE0-86C4-54D06B600143}"/>
    <cellStyle name="Currency 2 2 3 5 3 2 2" xfId="2594" xr:uid="{2119A539-AF75-4CC3-81DA-1C2D50A083F4}"/>
    <cellStyle name="Currency 2 2 3 5 3 3" xfId="1922" xr:uid="{2E979ED7-24FD-4CFA-99CD-BD637136944F}"/>
    <cellStyle name="Currency 2 2 3 5 4" xfId="802" xr:uid="{4BD479DE-174D-4148-9075-C81CB31AF236}"/>
    <cellStyle name="Currency 2 2 3 5 4 2" xfId="2146" xr:uid="{4009B45E-96DE-41FF-974B-7C25F27F8673}"/>
    <cellStyle name="Currency 2 2 3 5 5" xfId="1474" xr:uid="{FB0B49D6-0700-4C90-9A96-47CD61E20FBC}"/>
    <cellStyle name="Currency 2 2 3 6" xfId="242" xr:uid="{ED8DAEEB-85FF-45DB-BEB5-8F08EBCB430B}"/>
    <cellStyle name="Currency 2 2 3 6 2" xfId="914" xr:uid="{16096639-BD66-4351-AB89-A13A25FB1EDA}"/>
    <cellStyle name="Currency 2 2 3 6 2 2" xfId="2258" xr:uid="{22F7DC51-8BE2-4C24-81DF-C8B352F2AF38}"/>
    <cellStyle name="Currency 2 2 3 6 3" xfId="1586" xr:uid="{64AA4F0F-94D0-421A-BBE4-F1E8246ECC20}"/>
    <cellStyle name="Currency 2 2 3 7" xfId="466" xr:uid="{85112003-8329-4591-A02B-39F4A289D007}"/>
    <cellStyle name="Currency 2 2 3 7 2" xfId="1138" xr:uid="{D089BEFD-EF8F-401B-AD7E-563B8A194460}"/>
    <cellStyle name="Currency 2 2 3 7 2 2" xfId="2482" xr:uid="{4945A8D6-B7E9-4589-91E5-AB676440529D}"/>
    <cellStyle name="Currency 2 2 3 7 3" xfId="1810" xr:uid="{6850E791-0C02-46A3-BD35-CA2F43612807}"/>
    <cellStyle name="Currency 2 2 3 8" xfId="690" xr:uid="{D5845869-6D43-432A-A974-EEE90DBBFDC3}"/>
    <cellStyle name="Currency 2 2 3 8 2" xfId="2034" xr:uid="{193C85B2-AC50-4D01-BD42-00D4402CC13F}"/>
    <cellStyle name="Currency 2 2 3 9" xfId="1362" xr:uid="{9A342314-50DA-4470-9970-CF23E7160D7D}"/>
    <cellStyle name="Currency 2 2 4" xfId="26" xr:uid="{9A050BCC-AC44-41D0-A2F8-EF2501CC4D3F}"/>
    <cellStyle name="Currency 2 2 4 2" xfId="54" xr:uid="{E7F56ACE-8513-4F22-AF90-E17A9EC29849}"/>
    <cellStyle name="Currency 2 2 4 2 2" xfId="166" xr:uid="{91E949DF-18AC-4691-A653-16CBD30A89D9}"/>
    <cellStyle name="Currency 2 2 4 2 2 2" xfId="390" xr:uid="{053C999A-A88C-4F2B-8BB8-270EEF38A3C9}"/>
    <cellStyle name="Currency 2 2 4 2 2 2 2" xfId="1062" xr:uid="{FA8909E6-49E7-438F-9133-7A5DE81C6573}"/>
    <cellStyle name="Currency 2 2 4 2 2 2 2 2" xfId="2406" xr:uid="{C7215AE3-6B11-4D97-9FFC-DA726639226D}"/>
    <cellStyle name="Currency 2 2 4 2 2 2 3" xfId="1734" xr:uid="{021C9C84-8A1D-4877-8A48-036DD6056257}"/>
    <cellStyle name="Currency 2 2 4 2 2 3" xfId="614" xr:uid="{54BC1D7F-D4F5-486B-B997-477D5A98D75A}"/>
    <cellStyle name="Currency 2 2 4 2 2 3 2" xfId="1286" xr:uid="{229BD501-A483-41D7-A3C6-D48D400F90D4}"/>
    <cellStyle name="Currency 2 2 4 2 2 3 2 2" xfId="2630" xr:uid="{4805C000-1228-4943-A78C-277103341BF5}"/>
    <cellStyle name="Currency 2 2 4 2 2 3 3" xfId="1958" xr:uid="{D58F6088-D2B1-4E49-9A01-012974D776F9}"/>
    <cellStyle name="Currency 2 2 4 2 2 4" xfId="838" xr:uid="{E3E070D9-4762-4B51-958A-91AC30DAF934}"/>
    <cellStyle name="Currency 2 2 4 2 2 4 2" xfId="2182" xr:uid="{04E9C0F1-486D-4627-A814-9A1AB377C77C}"/>
    <cellStyle name="Currency 2 2 4 2 2 5" xfId="1510" xr:uid="{79247603-B609-4189-AB3D-641BE9BC2EE2}"/>
    <cellStyle name="Currency 2 2 4 2 3" xfId="278" xr:uid="{22612E20-BF52-4629-9A99-89BBB9CACF04}"/>
    <cellStyle name="Currency 2 2 4 2 3 2" xfId="950" xr:uid="{FA519E1A-89F2-440C-8BB6-4E61FBD315C9}"/>
    <cellStyle name="Currency 2 2 4 2 3 2 2" xfId="2294" xr:uid="{F9152B52-F0E5-473C-9B50-CAF8AC1BE305}"/>
    <cellStyle name="Currency 2 2 4 2 3 3" xfId="1622" xr:uid="{0AF6D051-7A05-4533-853E-E389C1D31FEE}"/>
    <cellStyle name="Currency 2 2 4 2 4" xfId="502" xr:uid="{082718D5-4C89-434B-8667-8DEF82F18378}"/>
    <cellStyle name="Currency 2 2 4 2 4 2" xfId="1174" xr:uid="{7555354F-C1D9-41D1-9330-1D7057809D4F}"/>
    <cellStyle name="Currency 2 2 4 2 4 2 2" xfId="2518" xr:uid="{E1677185-E6EF-45C3-A113-BB1BA2F6D21B}"/>
    <cellStyle name="Currency 2 2 4 2 4 3" xfId="1846" xr:uid="{9A48D707-8518-41BE-AC48-0D2725586B08}"/>
    <cellStyle name="Currency 2 2 4 2 5" xfId="726" xr:uid="{B6AF14BA-843B-4982-B1FC-CCF0C5D0E941}"/>
    <cellStyle name="Currency 2 2 4 2 5 2" xfId="2070" xr:uid="{844D851B-6FD5-4F7A-B3E4-F5DE23547031}"/>
    <cellStyle name="Currency 2 2 4 2 6" xfId="1398" xr:uid="{E9422F91-83AE-4CFB-A9B5-481BB8D836AA}"/>
    <cellStyle name="Currency 2 2 4 3" xfId="82" xr:uid="{ED7CD52D-A7C0-4E0C-8DAE-9D07AA98611B}"/>
    <cellStyle name="Currency 2 2 4 3 2" xfId="194" xr:uid="{C0D50D69-7F69-47D0-B014-96E925AAEDB5}"/>
    <cellStyle name="Currency 2 2 4 3 2 2" xfId="418" xr:uid="{AE3FE0B5-B07B-495D-8D79-4F55C9049597}"/>
    <cellStyle name="Currency 2 2 4 3 2 2 2" xfId="1090" xr:uid="{929EA918-41B9-48C0-B033-21BCF48E4297}"/>
    <cellStyle name="Currency 2 2 4 3 2 2 2 2" xfId="2434" xr:uid="{5334478A-07DB-4486-8B52-BB584B6D0E2F}"/>
    <cellStyle name="Currency 2 2 4 3 2 2 3" xfId="1762" xr:uid="{D314584E-451B-494B-B461-D9B1D0CA6A8A}"/>
    <cellStyle name="Currency 2 2 4 3 2 3" xfId="642" xr:uid="{456FB239-1F39-408A-A8BB-727C1E4ACADE}"/>
    <cellStyle name="Currency 2 2 4 3 2 3 2" xfId="1314" xr:uid="{B382C9F1-4346-4133-8662-786231A76DFF}"/>
    <cellStyle name="Currency 2 2 4 3 2 3 2 2" xfId="2658" xr:uid="{D93C62CE-9512-46C1-90A1-057F71B262B7}"/>
    <cellStyle name="Currency 2 2 4 3 2 3 3" xfId="1986" xr:uid="{3E4A4B06-7E35-42AA-881A-3115C032AA21}"/>
    <cellStyle name="Currency 2 2 4 3 2 4" xfId="866" xr:uid="{BDAF44E6-100E-49FC-860A-C020A48086FE}"/>
    <cellStyle name="Currency 2 2 4 3 2 4 2" xfId="2210" xr:uid="{74BB4833-C804-4A56-944D-266843F6D844}"/>
    <cellStyle name="Currency 2 2 4 3 2 5" xfId="1538" xr:uid="{16FCA81D-2866-48DB-94A7-F4516F59D5B8}"/>
    <cellStyle name="Currency 2 2 4 3 3" xfId="306" xr:uid="{79B9E71F-7B7E-49B8-BAC2-7E01994C35C1}"/>
    <cellStyle name="Currency 2 2 4 3 3 2" xfId="978" xr:uid="{3A5BBFF4-9863-4520-86B2-323E7D8D77E1}"/>
    <cellStyle name="Currency 2 2 4 3 3 2 2" xfId="2322" xr:uid="{8E1CE603-F6CE-4650-8A5A-9182C017B4CE}"/>
    <cellStyle name="Currency 2 2 4 3 3 3" xfId="1650" xr:uid="{1FEF0AA0-69F6-48FA-BB09-3EA7B36195FD}"/>
    <cellStyle name="Currency 2 2 4 3 4" xfId="530" xr:uid="{6F1D2D38-A2AD-485F-A769-F0AC8DB35FF5}"/>
    <cellStyle name="Currency 2 2 4 3 4 2" xfId="1202" xr:uid="{4156C601-B02F-4948-A90F-AF306AE7AE6C}"/>
    <cellStyle name="Currency 2 2 4 3 4 2 2" xfId="2546" xr:uid="{B17C346F-F3E8-4F64-81EE-334BBD0FBCA7}"/>
    <cellStyle name="Currency 2 2 4 3 4 3" xfId="1874" xr:uid="{8FC79B40-8085-4A52-8F23-24885FF8D415}"/>
    <cellStyle name="Currency 2 2 4 3 5" xfId="754" xr:uid="{D952D4DF-C2D3-411C-B9E7-A49B2536EEED}"/>
    <cellStyle name="Currency 2 2 4 3 5 2" xfId="2098" xr:uid="{9B7E9098-FCA0-4D42-9262-46E47C1933EE}"/>
    <cellStyle name="Currency 2 2 4 3 6" xfId="1426" xr:uid="{5E3E94CC-AA65-4736-B68A-C640BA41A30A}"/>
    <cellStyle name="Currency 2 2 4 4" xfId="110" xr:uid="{6917440F-C078-4AC1-99A3-8CE08DF769A4}"/>
    <cellStyle name="Currency 2 2 4 4 2" xfId="222" xr:uid="{88218C9B-4D79-44B4-89B7-698F0DDC7D8F}"/>
    <cellStyle name="Currency 2 2 4 4 2 2" xfId="446" xr:uid="{14E4E5A6-B055-4A8F-85FD-8B68BE1C0EEC}"/>
    <cellStyle name="Currency 2 2 4 4 2 2 2" xfId="1118" xr:uid="{16EA8834-9767-4163-B72A-E35F87E91BFF}"/>
    <cellStyle name="Currency 2 2 4 4 2 2 2 2" xfId="2462" xr:uid="{40EAE029-9380-4747-8AE6-DA82D17B8508}"/>
    <cellStyle name="Currency 2 2 4 4 2 2 3" xfId="1790" xr:uid="{17A3BB3A-7BC9-4DEF-A5BF-BFCDCBBCD13B}"/>
    <cellStyle name="Currency 2 2 4 4 2 3" xfId="670" xr:uid="{254DF5FC-5657-4326-8508-00DDC015DC67}"/>
    <cellStyle name="Currency 2 2 4 4 2 3 2" xfId="1342" xr:uid="{176092D8-72B2-497B-A5F3-05AA0185479D}"/>
    <cellStyle name="Currency 2 2 4 4 2 3 2 2" xfId="2686" xr:uid="{1098AACF-8AB2-4A68-B614-6A16B2009C15}"/>
    <cellStyle name="Currency 2 2 4 4 2 3 3" xfId="2014" xr:uid="{C63D844F-BE3D-4D5D-8D27-494967A4014E}"/>
    <cellStyle name="Currency 2 2 4 4 2 4" xfId="894" xr:uid="{2819DF67-F57A-44FA-B7FB-6F3C41A38A71}"/>
    <cellStyle name="Currency 2 2 4 4 2 4 2" xfId="2238" xr:uid="{B5D862A9-AC4E-46F8-B28A-DF22EAF73111}"/>
    <cellStyle name="Currency 2 2 4 4 2 5" xfId="1566" xr:uid="{2C02A487-A57A-43B2-B6DE-7E06681F22E2}"/>
    <cellStyle name="Currency 2 2 4 4 3" xfId="334" xr:uid="{C2E26BE1-7A2B-4934-BD4D-35CC4DECD12E}"/>
    <cellStyle name="Currency 2 2 4 4 3 2" xfId="1006" xr:uid="{93F8B7E6-C5B3-46F0-9ABC-FE47CF2F038E}"/>
    <cellStyle name="Currency 2 2 4 4 3 2 2" xfId="2350" xr:uid="{9D177AE1-F5BB-4988-87F1-B292FBB96B96}"/>
    <cellStyle name="Currency 2 2 4 4 3 3" xfId="1678" xr:uid="{C5FCE0F6-F9B4-47C2-9408-BB28D6CCCF5A}"/>
    <cellStyle name="Currency 2 2 4 4 4" xfId="558" xr:uid="{84FF52E3-99CE-4595-93C1-981425E923AF}"/>
    <cellStyle name="Currency 2 2 4 4 4 2" xfId="1230" xr:uid="{C3278347-79DF-439D-8C2C-E7E9DF00F4A3}"/>
    <cellStyle name="Currency 2 2 4 4 4 2 2" xfId="2574" xr:uid="{D22F1B2E-6B7B-4B36-BD4A-CF8CBB00DFB7}"/>
    <cellStyle name="Currency 2 2 4 4 4 3" xfId="1902" xr:uid="{28B9E8E5-BD7B-4326-A591-721CD5369500}"/>
    <cellStyle name="Currency 2 2 4 4 5" xfId="782" xr:uid="{5182956F-21B7-4E9B-8CDC-AD4BB1FA647A}"/>
    <cellStyle name="Currency 2 2 4 4 5 2" xfId="2126" xr:uid="{1BCB976A-E5C1-42F1-AC8C-CC3538AFC372}"/>
    <cellStyle name="Currency 2 2 4 4 6" xfId="1454" xr:uid="{24EA3443-4708-46C7-8A48-DD71E75F2476}"/>
    <cellStyle name="Currency 2 2 4 5" xfId="138" xr:uid="{D93DD35C-F6B3-4934-B45A-1230B99426DB}"/>
    <cellStyle name="Currency 2 2 4 5 2" xfId="362" xr:uid="{D19D65E5-A87D-4B40-A38C-15BE6D2C7FA2}"/>
    <cellStyle name="Currency 2 2 4 5 2 2" xfId="1034" xr:uid="{92078D15-1249-4B86-9634-05AC7D007206}"/>
    <cellStyle name="Currency 2 2 4 5 2 2 2" xfId="2378" xr:uid="{64832436-F6FE-4DFF-870B-A81322330281}"/>
    <cellStyle name="Currency 2 2 4 5 2 3" xfId="1706" xr:uid="{9717E853-7FCA-448A-92A3-1FB776D6844B}"/>
    <cellStyle name="Currency 2 2 4 5 3" xfId="586" xr:uid="{117E15DD-4AD2-4A03-BA0A-0DBF2EFEBCA3}"/>
    <cellStyle name="Currency 2 2 4 5 3 2" xfId="1258" xr:uid="{F28CADE3-B79F-4A7A-81A8-9D78416D8A2D}"/>
    <cellStyle name="Currency 2 2 4 5 3 2 2" xfId="2602" xr:uid="{32985B51-06C7-4259-B692-E58C1D7B2BC0}"/>
    <cellStyle name="Currency 2 2 4 5 3 3" xfId="1930" xr:uid="{66D8FD99-F79D-4B27-8883-A169DA4B3C64}"/>
    <cellStyle name="Currency 2 2 4 5 4" xfId="810" xr:uid="{EAA66F04-BB1B-4F70-B93D-0979736E30E8}"/>
    <cellStyle name="Currency 2 2 4 5 4 2" xfId="2154" xr:uid="{352BBBDF-2D72-48F3-AFE3-E9513C7C5FA4}"/>
    <cellStyle name="Currency 2 2 4 5 5" xfId="1482" xr:uid="{02F59376-65DA-4910-A9DF-30FD4154AAAE}"/>
    <cellStyle name="Currency 2 2 4 6" xfId="250" xr:uid="{330FD23B-0277-4E8C-BD36-742425F77154}"/>
    <cellStyle name="Currency 2 2 4 6 2" xfId="922" xr:uid="{34D6CF3D-5A6F-432A-A338-903290C7985A}"/>
    <cellStyle name="Currency 2 2 4 6 2 2" xfId="2266" xr:uid="{1C863FCA-BBD0-475B-A23C-31B03D126429}"/>
    <cellStyle name="Currency 2 2 4 6 3" xfId="1594" xr:uid="{4FD611B0-8E92-4223-8025-FA77B1BD5616}"/>
    <cellStyle name="Currency 2 2 4 7" xfId="474" xr:uid="{3AA07F96-0EDE-47EA-B7F3-D53F2897BB9C}"/>
    <cellStyle name="Currency 2 2 4 7 2" xfId="1146" xr:uid="{E7B04F02-E8F7-4D59-A774-F2F8DFE2BEFC}"/>
    <cellStyle name="Currency 2 2 4 7 2 2" xfId="2490" xr:uid="{117ACB73-996A-429E-8B22-D18907C41D3D}"/>
    <cellStyle name="Currency 2 2 4 7 3" xfId="1818" xr:uid="{C7BC3767-FBF9-4D49-A52D-8CBF20D44248}"/>
    <cellStyle name="Currency 2 2 4 8" xfId="698" xr:uid="{76FBC793-E749-4920-8C2C-C4D6823ED1C9}"/>
    <cellStyle name="Currency 2 2 4 8 2" xfId="2042" xr:uid="{9E33682D-B060-4510-89B5-8E9423A0E658}"/>
    <cellStyle name="Currency 2 2 4 9" xfId="1370" xr:uid="{0198E90D-572A-4FE0-9D11-1092FA2C8923}"/>
    <cellStyle name="Currency 2 2 5" xfId="34" xr:uid="{2544DFE3-1F21-4BAC-B5BA-CF8C69662A6B}"/>
    <cellStyle name="Currency 2 2 5 2" xfId="146" xr:uid="{07F1458E-039B-4579-9AC7-FAAFB97D5863}"/>
    <cellStyle name="Currency 2 2 5 2 2" xfId="370" xr:uid="{B3821682-6F1E-4B07-B7CD-A0569AD12D3A}"/>
    <cellStyle name="Currency 2 2 5 2 2 2" xfId="1042" xr:uid="{31025DBA-E8F4-437B-A9BE-BEFF1AF82C44}"/>
    <cellStyle name="Currency 2 2 5 2 2 2 2" xfId="2386" xr:uid="{5851715E-0C91-4185-8269-5AA4E919EF8E}"/>
    <cellStyle name="Currency 2 2 5 2 2 3" xfId="1714" xr:uid="{3F8113CE-ED0E-4786-A354-9B078E42BF9E}"/>
    <cellStyle name="Currency 2 2 5 2 3" xfId="594" xr:uid="{B0FF8348-FA1D-4C15-BDBD-539D7D1E26B3}"/>
    <cellStyle name="Currency 2 2 5 2 3 2" xfId="1266" xr:uid="{57C646F8-45C8-4516-902E-FD73E0B5BC2D}"/>
    <cellStyle name="Currency 2 2 5 2 3 2 2" xfId="2610" xr:uid="{2205A5A1-B33A-44D9-AFD5-DD52FCA4C5B1}"/>
    <cellStyle name="Currency 2 2 5 2 3 3" xfId="1938" xr:uid="{492F2A9C-4B72-485C-BD93-E9A5F1E7DE10}"/>
    <cellStyle name="Currency 2 2 5 2 4" xfId="818" xr:uid="{A0BDC72D-AC3B-4C25-8CE3-9EB30917DA6D}"/>
    <cellStyle name="Currency 2 2 5 2 4 2" xfId="2162" xr:uid="{B5EA474F-63B2-4FF8-901E-4709C8D9FCAF}"/>
    <cellStyle name="Currency 2 2 5 2 5" xfId="1490" xr:uid="{9362CCF6-0F73-47B7-85D4-C4E154B62D60}"/>
    <cellStyle name="Currency 2 2 5 3" xfId="258" xr:uid="{DE302A78-6408-4CE3-8E81-EC0F88205E30}"/>
    <cellStyle name="Currency 2 2 5 3 2" xfId="930" xr:uid="{1E1B7677-BF41-4201-8B41-B2DDBFA01D8A}"/>
    <cellStyle name="Currency 2 2 5 3 2 2" xfId="2274" xr:uid="{6725DB66-F35B-43A1-92F4-D74569E7413E}"/>
    <cellStyle name="Currency 2 2 5 3 3" xfId="1602" xr:uid="{0673108F-5F73-4C1E-9C99-EB358E3B096E}"/>
    <cellStyle name="Currency 2 2 5 4" xfId="482" xr:uid="{5C3BB208-C7DF-4C08-A911-C8318FED37D4}"/>
    <cellStyle name="Currency 2 2 5 4 2" xfId="1154" xr:uid="{4E832526-DBC9-4EEC-9840-27E0C70067D6}"/>
    <cellStyle name="Currency 2 2 5 4 2 2" xfId="2498" xr:uid="{FD0A1742-3E8D-4BD9-8C6F-32B2D0B35249}"/>
    <cellStyle name="Currency 2 2 5 4 3" xfId="1826" xr:uid="{65D073AB-56E7-409A-858E-108A9F485BD0}"/>
    <cellStyle name="Currency 2 2 5 5" xfId="706" xr:uid="{0A5F6497-452D-4C61-B984-F29E554D1268}"/>
    <cellStyle name="Currency 2 2 5 5 2" xfId="2050" xr:uid="{ACCBAA43-89D1-4142-8CA4-96D4CF0579BC}"/>
    <cellStyle name="Currency 2 2 5 6" xfId="1378" xr:uid="{D40BA35B-BFC2-4A9F-9FC4-CA54B6771639}"/>
    <cellStyle name="Currency 2 2 6" xfId="62" xr:uid="{A7BF7B62-BCAC-4817-91C6-F78F23CB9115}"/>
    <cellStyle name="Currency 2 2 6 2" xfId="174" xr:uid="{CCF9DBA1-A6B5-4E9E-BAA5-0E0E62C64CBD}"/>
    <cellStyle name="Currency 2 2 6 2 2" xfId="398" xr:uid="{54A20F4B-31CD-4900-96F5-0572F5E60403}"/>
    <cellStyle name="Currency 2 2 6 2 2 2" xfId="1070" xr:uid="{61D43198-4328-4AC7-BA6C-7899AA8C2B6A}"/>
    <cellStyle name="Currency 2 2 6 2 2 2 2" xfId="2414" xr:uid="{BCB45F48-AA4F-40F1-AF5C-A4CA54EA2350}"/>
    <cellStyle name="Currency 2 2 6 2 2 3" xfId="1742" xr:uid="{DDE708D8-A9C9-4953-AB3B-4F6D4C3D8164}"/>
    <cellStyle name="Currency 2 2 6 2 3" xfId="622" xr:uid="{0018A9FE-D55E-4329-949D-0C090B0BAABD}"/>
    <cellStyle name="Currency 2 2 6 2 3 2" xfId="1294" xr:uid="{F261BB9F-4C86-494B-8085-E6A01313F6F8}"/>
    <cellStyle name="Currency 2 2 6 2 3 2 2" xfId="2638" xr:uid="{E1F71EAD-0809-4A3B-95E6-DD6E84484970}"/>
    <cellStyle name="Currency 2 2 6 2 3 3" xfId="1966" xr:uid="{0D0A8998-C1D8-4F10-BCC7-5ACE7AE03805}"/>
    <cellStyle name="Currency 2 2 6 2 4" xfId="846" xr:uid="{893266AF-7523-49AB-9EC9-5000B05170DB}"/>
    <cellStyle name="Currency 2 2 6 2 4 2" xfId="2190" xr:uid="{9DFB9550-57FC-4B80-92A4-4A55D58D3CD1}"/>
    <cellStyle name="Currency 2 2 6 2 5" xfId="1518" xr:uid="{F66F9BDE-3FBA-47A9-97DF-5A4497DF0D62}"/>
    <cellStyle name="Currency 2 2 6 3" xfId="286" xr:uid="{833B46B1-F45A-43A2-BB49-4D35F8A2DE89}"/>
    <cellStyle name="Currency 2 2 6 3 2" xfId="958" xr:uid="{724D7A61-8E51-4049-A7E4-FDA4983331B8}"/>
    <cellStyle name="Currency 2 2 6 3 2 2" xfId="2302" xr:uid="{DDF1D005-61B6-4E7F-84FC-2C399E50BB82}"/>
    <cellStyle name="Currency 2 2 6 3 3" xfId="1630" xr:uid="{017A0BC4-907A-4F6B-B375-B9348F8A0D22}"/>
    <cellStyle name="Currency 2 2 6 4" xfId="510" xr:uid="{1C1A3F94-F9FF-4E93-A5E9-D372847A2481}"/>
    <cellStyle name="Currency 2 2 6 4 2" xfId="1182" xr:uid="{5801B15C-AE5F-474A-BC4D-6CD0895A0E55}"/>
    <cellStyle name="Currency 2 2 6 4 2 2" xfId="2526" xr:uid="{D7B1049E-7904-4419-A8A6-C9CE70A31D13}"/>
    <cellStyle name="Currency 2 2 6 4 3" xfId="1854" xr:uid="{1157B860-16DF-4BC3-A842-A20BF0936299}"/>
    <cellStyle name="Currency 2 2 6 5" xfId="734" xr:uid="{801C0588-2E08-461A-BE4D-D36829488A84}"/>
    <cellStyle name="Currency 2 2 6 5 2" xfId="2078" xr:uid="{BC3FBA35-3E4E-4270-980B-3A6328E745B1}"/>
    <cellStyle name="Currency 2 2 6 6" xfId="1406" xr:uid="{857C0F99-0818-43A4-B8C5-8ECCEE23C79E}"/>
    <cellStyle name="Currency 2 2 7" xfId="90" xr:uid="{7318F784-8C8F-47AF-84AD-9059E56DE0E8}"/>
    <cellStyle name="Currency 2 2 7 2" xfId="202" xr:uid="{ACF1F3E9-4AE7-4E3F-BEEE-353EA602DAF4}"/>
    <cellStyle name="Currency 2 2 7 2 2" xfId="426" xr:uid="{C14324BE-2545-45FA-8FA5-EEB305299C56}"/>
    <cellStyle name="Currency 2 2 7 2 2 2" xfId="1098" xr:uid="{6F466C2B-A33F-4765-91D3-20CA2C48ED68}"/>
    <cellStyle name="Currency 2 2 7 2 2 2 2" xfId="2442" xr:uid="{32DFB9AF-4C6C-4D47-B99C-F142D1B66289}"/>
    <cellStyle name="Currency 2 2 7 2 2 3" xfId="1770" xr:uid="{135FA835-93FC-442B-A612-DCCD88588ADF}"/>
    <cellStyle name="Currency 2 2 7 2 3" xfId="650" xr:uid="{C14215D7-0907-44DE-A885-A4D6AED19F85}"/>
    <cellStyle name="Currency 2 2 7 2 3 2" xfId="1322" xr:uid="{61811B39-C552-4474-9AC5-C709103309DF}"/>
    <cellStyle name="Currency 2 2 7 2 3 2 2" xfId="2666" xr:uid="{952ADD6C-6F1A-4CA1-B6AC-96A30941EF38}"/>
    <cellStyle name="Currency 2 2 7 2 3 3" xfId="1994" xr:uid="{1B76A321-D35E-40B8-8A43-3746107ACADA}"/>
    <cellStyle name="Currency 2 2 7 2 4" xfId="874" xr:uid="{36B5368C-5C92-4845-8E47-6B1EAAE5A427}"/>
    <cellStyle name="Currency 2 2 7 2 4 2" xfId="2218" xr:uid="{F6947FA6-7B13-4999-805A-BDA83D7BAD62}"/>
    <cellStyle name="Currency 2 2 7 2 5" xfId="1546" xr:uid="{A2EBD1DB-52C6-46FB-AB13-78D95511CC44}"/>
    <cellStyle name="Currency 2 2 7 3" xfId="314" xr:uid="{61DD7846-7D7E-4544-9ECD-C37F294EA54D}"/>
    <cellStyle name="Currency 2 2 7 3 2" xfId="986" xr:uid="{B4AD4EAE-C8AC-4111-B363-28CCB43DB9FE}"/>
    <cellStyle name="Currency 2 2 7 3 2 2" xfId="2330" xr:uid="{F9760DD5-0C3A-4ED1-AF22-F538F802A9F3}"/>
    <cellStyle name="Currency 2 2 7 3 3" xfId="1658" xr:uid="{C2B90C36-2957-48E9-A479-FFE0A1DAF774}"/>
    <cellStyle name="Currency 2 2 7 4" xfId="538" xr:uid="{60E1D1D0-26CD-4E8F-819E-BD5BC43DEA66}"/>
    <cellStyle name="Currency 2 2 7 4 2" xfId="1210" xr:uid="{333BDC30-F0EB-4104-AC0E-9AA85433A019}"/>
    <cellStyle name="Currency 2 2 7 4 2 2" xfId="2554" xr:uid="{56E0EDE1-4E57-4B3A-8541-3BDAF1868A14}"/>
    <cellStyle name="Currency 2 2 7 4 3" xfId="1882" xr:uid="{2D0853AD-1D4E-4154-A6BE-3CB5862794DD}"/>
    <cellStyle name="Currency 2 2 7 5" xfId="762" xr:uid="{6D429919-0CEE-4946-BC04-9D2E173453E7}"/>
    <cellStyle name="Currency 2 2 7 5 2" xfId="2106" xr:uid="{1B6F162C-8909-458A-BDF8-E7749B008598}"/>
    <cellStyle name="Currency 2 2 7 6" xfId="1434" xr:uid="{331AF6B1-BAAA-4F54-AA61-DD655543A0A4}"/>
    <cellStyle name="Currency 2 2 8" xfId="118" xr:uid="{B24DA040-939D-4CAA-9D1E-6BC68C7B0961}"/>
    <cellStyle name="Currency 2 2 8 2" xfId="342" xr:uid="{DF6BB955-C0AD-4969-8B58-2628FF3E29E4}"/>
    <cellStyle name="Currency 2 2 8 2 2" xfId="1014" xr:uid="{97DDE913-F897-4096-81B1-A8CBE8C60B7D}"/>
    <cellStyle name="Currency 2 2 8 2 2 2" xfId="2358" xr:uid="{0500BAB7-F478-4C5D-97AA-C9D914AD2C52}"/>
    <cellStyle name="Currency 2 2 8 2 3" xfId="1686" xr:uid="{4494FF11-395C-42EE-9042-6525F483D680}"/>
    <cellStyle name="Currency 2 2 8 3" xfId="566" xr:uid="{930B88D0-3C3A-4218-A3E7-4474E44BF224}"/>
    <cellStyle name="Currency 2 2 8 3 2" xfId="1238" xr:uid="{D5641CD6-A488-4F4B-BD85-CEF161B1211A}"/>
    <cellStyle name="Currency 2 2 8 3 2 2" xfId="2582" xr:uid="{385AEB9E-C3C5-4F7C-8765-02652002C765}"/>
    <cellStyle name="Currency 2 2 8 3 3" xfId="1910" xr:uid="{B6810C4F-399B-4F6B-9C7A-2328F0807853}"/>
    <cellStyle name="Currency 2 2 8 4" xfId="790" xr:uid="{259EB686-1745-40A3-B153-4BCFAA28E9A7}"/>
    <cellStyle name="Currency 2 2 8 4 2" xfId="2134" xr:uid="{8C43B259-C0ED-47FD-9CE5-A3F0912F889D}"/>
    <cellStyle name="Currency 2 2 8 5" xfId="1462" xr:uid="{71A12A6C-CC1C-4335-ADF9-D44FF562238C}"/>
    <cellStyle name="Currency 2 2 9" xfId="230" xr:uid="{17018A86-A84D-42B3-8410-79D6FA0C52D1}"/>
    <cellStyle name="Currency 2 2 9 2" xfId="902" xr:uid="{452C7E94-7FBE-41B9-BE56-DF4E9B71CAFF}"/>
    <cellStyle name="Currency 2 2 9 2 2" xfId="2246" xr:uid="{FE52A105-97B3-493F-80E6-E43F9BA6225A}"/>
    <cellStyle name="Currency 2 2 9 3" xfId="1574" xr:uid="{31CBBDC1-7897-4704-8E90-4F43626AF9E0}"/>
    <cellStyle name="Currency 2 3" xfId="8" xr:uid="{6299FE49-1C28-4AF7-9172-F2527CE0D2C3}"/>
    <cellStyle name="Currency 2 3 10" xfId="680" xr:uid="{247605F6-35EC-4FBD-88C4-BE35F93A099D}"/>
    <cellStyle name="Currency 2 3 10 2" xfId="2024" xr:uid="{BD3E33D1-94CD-49E9-8389-43DD7B29AF74}"/>
    <cellStyle name="Currency 2 3 11" xfId="1352" xr:uid="{98EA51AD-D7E9-4EB8-9064-FFBA59696CFB}"/>
    <cellStyle name="Currency 2 3 2" xfId="20" xr:uid="{23FDF8E0-4318-42A9-92E7-8A1F3840DD1A}"/>
    <cellStyle name="Currency 2 3 2 2" xfId="48" xr:uid="{3CBE98C4-322C-4808-9388-A549F4FA13F9}"/>
    <cellStyle name="Currency 2 3 2 2 2" xfId="160" xr:uid="{89A3C10C-EB9A-422E-95D1-B79CD4C9137B}"/>
    <cellStyle name="Currency 2 3 2 2 2 2" xfId="384" xr:uid="{60CA0D15-2C93-4351-9D37-FA64845BDE31}"/>
    <cellStyle name="Currency 2 3 2 2 2 2 2" xfId="1056" xr:uid="{CA12F0AF-74AD-4B06-934D-F36AA59E2746}"/>
    <cellStyle name="Currency 2 3 2 2 2 2 2 2" xfId="2400" xr:uid="{18911141-8616-4EE5-B4E8-F1AB2CFFE776}"/>
    <cellStyle name="Currency 2 3 2 2 2 2 3" xfId="1728" xr:uid="{11820141-E947-4B5B-9D50-12F3711CAD0F}"/>
    <cellStyle name="Currency 2 3 2 2 2 3" xfId="608" xr:uid="{964C21A0-E8DB-4936-A843-E1094E04341D}"/>
    <cellStyle name="Currency 2 3 2 2 2 3 2" xfId="1280" xr:uid="{F67519EB-695A-4B20-BD3A-E210E214D072}"/>
    <cellStyle name="Currency 2 3 2 2 2 3 2 2" xfId="2624" xr:uid="{5784510F-03EC-4F2E-BCCF-4F823C778C02}"/>
    <cellStyle name="Currency 2 3 2 2 2 3 3" xfId="1952" xr:uid="{E0280508-1A6F-4304-AF16-3625A822C4A1}"/>
    <cellStyle name="Currency 2 3 2 2 2 4" xfId="832" xr:uid="{0F19C751-A704-46B2-8251-4A0912B61B4B}"/>
    <cellStyle name="Currency 2 3 2 2 2 4 2" xfId="2176" xr:uid="{977E0132-A18E-4412-B826-A999F5738AD4}"/>
    <cellStyle name="Currency 2 3 2 2 2 5" xfId="1504" xr:uid="{EC2A6ABD-9608-41B1-9B88-11550C366F0C}"/>
    <cellStyle name="Currency 2 3 2 2 3" xfId="272" xr:uid="{4393C9B4-E446-432A-BFFA-F4CC0EBD0EFA}"/>
    <cellStyle name="Currency 2 3 2 2 3 2" xfId="944" xr:uid="{4BE575FF-C55A-4521-8570-B190F69D4C1B}"/>
    <cellStyle name="Currency 2 3 2 2 3 2 2" xfId="2288" xr:uid="{8BD14BED-2DD1-442B-91CC-9F72EA461F8B}"/>
    <cellStyle name="Currency 2 3 2 2 3 3" xfId="1616" xr:uid="{DC73058D-F6FC-48D8-A3AC-D9A3888BD6AB}"/>
    <cellStyle name="Currency 2 3 2 2 4" xfId="496" xr:uid="{291C10C9-2658-49E0-9DB5-85F0DB7EEEBD}"/>
    <cellStyle name="Currency 2 3 2 2 4 2" xfId="1168" xr:uid="{EFD14D2C-351A-4AD2-AC6C-A48AA52CB25A}"/>
    <cellStyle name="Currency 2 3 2 2 4 2 2" xfId="2512" xr:uid="{B6AE22A7-9432-4CE5-8325-73AF3EFC54CC}"/>
    <cellStyle name="Currency 2 3 2 2 4 3" xfId="1840" xr:uid="{A3F8A22B-5DB9-4FB7-9990-90B10D0E278E}"/>
    <cellStyle name="Currency 2 3 2 2 5" xfId="720" xr:uid="{5B5C817B-7893-4C26-9A34-C58DC72E7E38}"/>
    <cellStyle name="Currency 2 3 2 2 5 2" xfId="2064" xr:uid="{35C2AEFE-A81E-4B55-9C8B-6696DCFCC5BB}"/>
    <cellStyle name="Currency 2 3 2 2 6" xfId="1392" xr:uid="{734E1CED-4F9B-486C-AEDF-2F08EECC5F9F}"/>
    <cellStyle name="Currency 2 3 2 3" xfId="76" xr:uid="{3ADC6018-42F3-4C7F-B2D0-7764C2EDF307}"/>
    <cellStyle name="Currency 2 3 2 3 2" xfId="188" xr:uid="{1244C534-ADC1-4127-8248-2FC5132E018A}"/>
    <cellStyle name="Currency 2 3 2 3 2 2" xfId="412" xr:uid="{D49B68FF-B69B-40F3-89AF-FD30A62439FF}"/>
    <cellStyle name="Currency 2 3 2 3 2 2 2" xfId="1084" xr:uid="{28954F10-0490-44BA-B5D1-A6949C123A08}"/>
    <cellStyle name="Currency 2 3 2 3 2 2 2 2" xfId="2428" xr:uid="{BB6B1023-3334-4EF4-BD34-761A58444678}"/>
    <cellStyle name="Currency 2 3 2 3 2 2 3" xfId="1756" xr:uid="{12960E50-8F31-4AFF-A8E0-BC49EBCD8A2C}"/>
    <cellStyle name="Currency 2 3 2 3 2 3" xfId="636" xr:uid="{6005A22A-6CB8-4391-9AA2-D2DCC0FC0CAE}"/>
    <cellStyle name="Currency 2 3 2 3 2 3 2" xfId="1308" xr:uid="{42EEF92F-03BE-47A1-BC54-00B65F8A32F9}"/>
    <cellStyle name="Currency 2 3 2 3 2 3 2 2" xfId="2652" xr:uid="{9CE3B7C5-8CB5-4534-AB4B-61E07EB55BD2}"/>
    <cellStyle name="Currency 2 3 2 3 2 3 3" xfId="1980" xr:uid="{7C5EE164-F3C8-418B-BE6F-184E875F38DD}"/>
    <cellStyle name="Currency 2 3 2 3 2 4" xfId="860" xr:uid="{C236AFDD-9DF0-40D0-8E15-242E76637022}"/>
    <cellStyle name="Currency 2 3 2 3 2 4 2" xfId="2204" xr:uid="{0F2A371B-D8DE-4F29-AE26-93A20C153869}"/>
    <cellStyle name="Currency 2 3 2 3 2 5" xfId="1532" xr:uid="{FF6626EC-4B4B-4A7F-AD2A-644D6C85731D}"/>
    <cellStyle name="Currency 2 3 2 3 3" xfId="300" xr:uid="{6F6A64AE-067B-46D9-9D3B-685F57557369}"/>
    <cellStyle name="Currency 2 3 2 3 3 2" xfId="972" xr:uid="{512B88B2-A76B-4830-B5ED-B3C0DF60E377}"/>
    <cellStyle name="Currency 2 3 2 3 3 2 2" xfId="2316" xr:uid="{474FFCBF-1AF2-4FE6-9FD7-70E5505218B3}"/>
    <cellStyle name="Currency 2 3 2 3 3 3" xfId="1644" xr:uid="{2816EDE6-EA3F-442B-BF2A-6E6AF173EC9A}"/>
    <cellStyle name="Currency 2 3 2 3 4" xfId="524" xr:uid="{9199A6E8-4833-4FB8-AAFC-BBA82F12FBD2}"/>
    <cellStyle name="Currency 2 3 2 3 4 2" xfId="1196" xr:uid="{B62A77B5-F074-4AEC-B41D-4DB6091FA31B}"/>
    <cellStyle name="Currency 2 3 2 3 4 2 2" xfId="2540" xr:uid="{4A14D8FF-5C9B-48B6-ACEF-7BBCEEC0F4F4}"/>
    <cellStyle name="Currency 2 3 2 3 4 3" xfId="1868" xr:uid="{37675D36-47F9-4E53-9AB1-ACF83F827904}"/>
    <cellStyle name="Currency 2 3 2 3 5" xfId="748" xr:uid="{B1CA9719-0994-4D5A-A9FB-9F1CDF0F3D93}"/>
    <cellStyle name="Currency 2 3 2 3 5 2" xfId="2092" xr:uid="{A4F5FE98-0969-4609-893E-C288EED1CCC9}"/>
    <cellStyle name="Currency 2 3 2 3 6" xfId="1420" xr:uid="{B8568A8C-3660-4CAD-83F4-39BF70A597E9}"/>
    <cellStyle name="Currency 2 3 2 4" xfId="104" xr:uid="{35BFD18E-76DC-49E6-984A-2C6551F66AA0}"/>
    <cellStyle name="Currency 2 3 2 4 2" xfId="216" xr:uid="{48EC7E59-E28C-4E13-8C3D-4E1AAEEFA374}"/>
    <cellStyle name="Currency 2 3 2 4 2 2" xfId="440" xr:uid="{987A29D9-9119-47A8-9581-A6E80A9044A7}"/>
    <cellStyle name="Currency 2 3 2 4 2 2 2" xfId="1112" xr:uid="{20B7F1D2-784F-44A4-9EB1-6DCAD1450DF3}"/>
    <cellStyle name="Currency 2 3 2 4 2 2 2 2" xfId="2456" xr:uid="{001AE6D9-89CF-4B0A-9C9C-6F60B60E3379}"/>
    <cellStyle name="Currency 2 3 2 4 2 2 3" xfId="1784" xr:uid="{C5559F64-BE1A-4CEF-BBE6-207C56F9C2DD}"/>
    <cellStyle name="Currency 2 3 2 4 2 3" xfId="664" xr:uid="{6A9BA2A8-92AF-435E-B826-1128F0EDA058}"/>
    <cellStyle name="Currency 2 3 2 4 2 3 2" xfId="1336" xr:uid="{81B9321D-0A9F-459D-B59B-C24FBF2CCEEF}"/>
    <cellStyle name="Currency 2 3 2 4 2 3 2 2" xfId="2680" xr:uid="{7F447DB0-BABC-491A-8684-AFBC1155D8D9}"/>
    <cellStyle name="Currency 2 3 2 4 2 3 3" xfId="2008" xr:uid="{5555FDC6-7A82-4614-A78B-479A08EDB219}"/>
    <cellStyle name="Currency 2 3 2 4 2 4" xfId="888" xr:uid="{01DFDC33-AF47-4BE0-967D-6E445BF42FB7}"/>
    <cellStyle name="Currency 2 3 2 4 2 4 2" xfId="2232" xr:uid="{E86344CB-E86C-4868-A4E6-433BCFB4E9B8}"/>
    <cellStyle name="Currency 2 3 2 4 2 5" xfId="1560" xr:uid="{038690BE-A2B5-406E-9B36-057E78065337}"/>
    <cellStyle name="Currency 2 3 2 4 3" xfId="328" xr:uid="{FF1DD558-D839-464A-BF01-D5222D44AADA}"/>
    <cellStyle name="Currency 2 3 2 4 3 2" xfId="1000" xr:uid="{3E8B3F8C-0043-474A-8560-E0745A746ED5}"/>
    <cellStyle name="Currency 2 3 2 4 3 2 2" xfId="2344" xr:uid="{B8346B17-9C68-42F0-9A2D-B227A2D85B98}"/>
    <cellStyle name="Currency 2 3 2 4 3 3" xfId="1672" xr:uid="{FCC10562-30BC-46FE-A786-B66DB71202A0}"/>
    <cellStyle name="Currency 2 3 2 4 4" xfId="552" xr:uid="{49B93245-E39D-4796-9A54-82D56006FA08}"/>
    <cellStyle name="Currency 2 3 2 4 4 2" xfId="1224" xr:uid="{A6DF72A7-2605-4FE7-B7D0-010349A23A96}"/>
    <cellStyle name="Currency 2 3 2 4 4 2 2" xfId="2568" xr:uid="{C219E917-5AB0-4C53-AFA7-C90D8EE44827}"/>
    <cellStyle name="Currency 2 3 2 4 4 3" xfId="1896" xr:uid="{38094143-7EB7-4867-B675-A0B3CFF644B2}"/>
    <cellStyle name="Currency 2 3 2 4 5" xfId="776" xr:uid="{88B3BFA1-3C80-4A80-8210-8BD1DBBF9679}"/>
    <cellStyle name="Currency 2 3 2 4 5 2" xfId="2120" xr:uid="{55F429CD-E54F-4CB6-944C-46230D255398}"/>
    <cellStyle name="Currency 2 3 2 4 6" xfId="1448" xr:uid="{DABDB4E5-4584-416E-A7F0-24A1BEB14324}"/>
    <cellStyle name="Currency 2 3 2 5" xfId="132" xr:uid="{C2118C73-2432-4B51-8EA7-C5685A6EACB3}"/>
    <cellStyle name="Currency 2 3 2 5 2" xfId="356" xr:uid="{3D039E1D-50B5-4620-AF47-9DCBFAC0D6EA}"/>
    <cellStyle name="Currency 2 3 2 5 2 2" xfId="1028" xr:uid="{9D617A70-CF00-47C1-AD03-3EF0399E4C75}"/>
    <cellStyle name="Currency 2 3 2 5 2 2 2" xfId="2372" xr:uid="{DF10CC19-4033-4C45-AA58-0C1DDC8242F3}"/>
    <cellStyle name="Currency 2 3 2 5 2 3" xfId="1700" xr:uid="{610D0FDE-A1AF-4CE4-8962-AFEDE5CA2C2F}"/>
    <cellStyle name="Currency 2 3 2 5 3" xfId="580" xr:uid="{A6E919D7-5B42-455B-A528-0E33079AEED3}"/>
    <cellStyle name="Currency 2 3 2 5 3 2" xfId="1252" xr:uid="{4808924C-3C7E-4401-B5E2-0A1918238712}"/>
    <cellStyle name="Currency 2 3 2 5 3 2 2" xfId="2596" xr:uid="{FED6B19B-1A17-4F27-BB0B-525F4B2B422F}"/>
    <cellStyle name="Currency 2 3 2 5 3 3" xfId="1924" xr:uid="{4BA81140-F48C-4134-85D4-9CE5FC355DCC}"/>
    <cellStyle name="Currency 2 3 2 5 4" xfId="804" xr:uid="{31022FE6-731C-4A0A-B99A-053FF60C5414}"/>
    <cellStyle name="Currency 2 3 2 5 4 2" xfId="2148" xr:uid="{E70CF4BD-C05C-47BE-936D-99DAA6830C48}"/>
    <cellStyle name="Currency 2 3 2 5 5" xfId="1476" xr:uid="{BBB67A00-803C-4989-96B7-16329209AF92}"/>
    <cellStyle name="Currency 2 3 2 6" xfId="244" xr:uid="{925E1814-7CB3-43EA-A448-F62D57FEC1C9}"/>
    <cellStyle name="Currency 2 3 2 6 2" xfId="916" xr:uid="{5917088E-302E-4CBB-B944-C7EA38243127}"/>
    <cellStyle name="Currency 2 3 2 6 2 2" xfId="2260" xr:uid="{D8830B1D-B719-40A9-A82C-77C9D968FC43}"/>
    <cellStyle name="Currency 2 3 2 6 3" xfId="1588" xr:uid="{B628D9ED-0B8F-4AAB-A5C2-03C057A2A2F4}"/>
    <cellStyle name="Currency 2 3 2 7" xfId="468" xr:uid="{637414FA-83D9-4C88-B1C9-3C88B55AB351}"/>
    <cellStyle name="Currency 2 3 2 7 2" xfId="1140" xr:uid="{B27AF378-9B4F-47D8-98BA-139ED7B0D725}"/>
    <cellStyle name="Currency 2 3 2 7 2 2" xfId="2484" xr:uid="{A7598528-C872-4A12-BCCA-DEE16D973C17}"/>
    <cellStyle name="Currency 2 3 2 7 3" xfId="1812" xr:uid="{72FEDD5F-5F02-4369-902A-CD033D9961A8}"/>
    <cellStyle name="Currency 2 3 2 8" xfId="692" xr:uid="{C19FA902-ABFE-4456-9311-CA09AD748E93}"/>
    <cellStyle name="Currency 2 3 2 8 2" xfId="2036" xr:uid="{3330E16B-91E3-4365-98E8-8F9946BD61AD}"/>
    <cellStyle name="Currency 2 3 2 9" xfId="1364" xr:uid="{13341810-5C5C-4514-B923-4FEE46ECDF2C}"/>
    <cellStyle name="Currency 2 3 3" xfId="28" xr:uid="{688E28F2-4A69-4BF3-97C6-AB7A8E530F0C}"/>
    <cellStyle name="Currency 2 3 3 2" xfId="56" xr:uid="{15990C9E-96E6-428E-ADBC-9F3176B7A422}"/>
    <cellStyle name="Currency 2 3 3 2 2" xfId="168" xr:uid="{4BE27AF8-AACA-4AD6-9D59-DFC28892737D}"/>
    <cellStyle name="Currency 2 3 3 2 2 2" xfId="392" xr:uid="{FD60EB7D-C8DA-4E2D-A70F-A402565A9DBB}"/>
    <cellStyle name="Currency 2 3 3 2 2 2 2" xfId="1064" xr:uid="{A1E9142A-6C05-42D6-8108-291CA1045824}"/>
    <cellStyle name="Currency 2 3 3 2 2 2 2 2" xfId="2408" xr:uid="{F9803ECE-32F5-49DD-8B3E-47F514118AD7}"/>
    <cellStyle name="Currency 2 3 3 2 2 2 3" xfId="1736" xr:uid="{E6E89E75-2E5F-4D47-ADAE-719DACED55AD}"/>
    <cellStyle name="Currency 2 3 3 2 2 3" xfId="616" xr:uid="{2486C558-076F-4DF6-9DA4-FECEDE20AC29}"/>
    <cellStyle name="Currency 2 3 3 2 2 3 2" xfId="1288" xr:uid="{F90AC8B2-358C-44D6-B1CE-D9848C96E0A6}"/>
    <cellStyle name="Currency 2 3 3 2 2 3 2 2" xfId="2632" xr:uid="{4FF9AD06-D540-44D4-9A80-5AA5A3E4A878}"/>
    <cellStyle name="Currency 2 3 3 2 2 3 3" xfId="1960" xr:uid="{480CBC8F-C4C6-4E8C-88E5-4D9313DA858A}"/>
    <cellStyle name="Currency 2 3 3 2 2 4" xfId="840" xr:uid="{E34D7AB6-9A3E-48C0-BAE3-EB20CC07E1DC}"/>
    <cellStyle name="Currency 2 3 3 2 2 4 2" xfId="2184" xr:uid="{A0792C29-405F-44DB-A030-BA1739DC2113}"/>
    <cellStyle name="Currency 2 3 3 2 2 5" xfId="1512" xr:uid="{AEEB19E9-D835-4292-9384-9A2580BB541A}"/>
    <cellStyle name="Currency 2 3 3 2 3" xfId="280" xr:uid="{E6940C2E-8EEA-4E5C-BE8F-E39EEC70314C}"/>
    <cellStyle name="Currency 2 3 3 2 3 2" xfId="952" xr:uid="{95CF1CB0-00A8-4844-AB28-94754B0E39BA}"/>
    <cellStyle name="Currency 2 3 3 2 3 2 2" xfId="2296" xr:uid="{F38B7714-F045-4FA8-B053-AA8B7D3C9BD4}"/>
    <cellStyle name="Currency 2 3 3 2 3 3" xfId="1624" xr:uid="{E08CACD4-0E80-448F-A9D4-762699D9B6D5}"/>
    <cellStyle name="Currency 2 3 3 2 4" xfId="504" xr:uid="{1138BAA0-558F-442A-9FAB-A258A7084523}"/>
    <cellStyle name="Currency 2 3 3 2 4 2" xfId="1176" xr:uid="{06A1BF57-C31A-45EC-8F83-261F868522FC}"/>
    <cellStyle name="Currency 2 3 3 2 4 2 2" xfId="2520" xr:uid="{EA68C5FD-897D-434B-9D22-829E05E35C5D}"/>
    <cellStyle name="Currency 2 3 3 2 4 3" xfId="1848" xr:uid="{BA2ECB32-85DB-4FD9-BC70-A32CD66B1BCA}"/>
    <cellStyle name="Currency 2 3 3 2 5" xfId="728" xr:uid="{14ABEC92-2CDF-4A42-B8E5-60820041CCEB}"/>
    <cellStyle name="Currency 2 3 3 2 5 2" xfId="2072" xr:uid="{7FD48125-9417-43CF-8C5E-7C38033B7C2D}"/>
    <cellStyle name="Currency 2 3 3 2 6" xfId="1400" xr:uid="{B2203BFC-E82F-4577-B92D-15854AD9F24D}"/>
    <cellStyle name="Currency 2 3 3 3" xfId="84" xr:uid="{B19281AE-EE82-40E8-88AE-04BE464B8094}"/>
    <cellStyle name="Currency 2 3 3 3 2" xfId="196" xr:uid="{3506F4A9-ED77-4008-BDA9-3FCD58080A56}"/>
    <cellStyle name="Currency 2 3 3 3 2 2" xfId="420" xr:uid="{8A3C0158-4AE6-48EB-BA74-322A6A88B2AA}"/>
    <cellStyle name="Currency 2 3 3 3 2 2 2" xfId="1092" xr:uid="{4D90DA09-405C-4833-B4AB-B77C499D1D63}"/>
    <cellStyle name="Currency 2 3 3 3 2 2 2 2" xfId="2436" xr:uid="{E8A2CA41-F521-41D7-BC24-70298CCA4DDD}"/>
    <cellStyle name="Currency 2 3 3 3 2 2 3" xfId="1764" xr:uid="{C2BD4606-3731-4963-86DA-81997F09C126}"/>
    <cellStyle name="Currency 2 3 3 3 2 3" xfId="644" xr:uid="{3D39DBA2-AF6D-4771-A569-267D98637738}"/>
    <cellStyle name="Currency 2 3 3 3 2 3 2" xfId="1316" xr:uid="{035B3F23-A07C-47B8-8C45-B1C028DB547F}"/>
    <cellStyle name="Currency 2 3 3 3 2 3 2 2" xfId="2660" xr:uid="{2D2ABA79-55B2-48DF-8331-75897E81CBBB}"/>
    <cellStyle name="Currency 2 3 3 3 2 3 3" xfId="1988" xr:uid="{8C28506E-5E21-4BDF-AF7F-B7CE30E21E34}"/>
    <cellStyle name="Currency 2 3 3 3 2 4" xfId="868" xr:uid="{EA3D2EFA-3DB8-4740-BE82-7B2C2438A3F6}"/>
    <cellStyle name="Currency 2 3 3 3 2 4 2" xfId="2212" xr:uid="{CDFD9159-543C-484E-8CF0-0C55BFA820B6}"/>
    <cellStyle name="Currency 2 3 3 3 2 5" xfId="1540" xr:uid="{3315130B-53C8-48E5-A1E3-C69A8B5A7FA3}"/>
    <cellStyle name="Currency 2 3 3 3 3" xfId="308" xr:uid="{DCD75306-48DB-448C-AFC0-B9413AC66255}"/>
    <cellStyle name="Currency 2 3 3 3 3 2" xfId="980" xr:uid="{309A3EB8-F908-44FD-9A39-2B1CE14D95E1}"/>
    <cellStyle name="Currency 2 3 3 3 3 2 2" xfId="2324" xr:uid="{EA17BF57-860F-461C-87A1-BB6D295216E9}"/>
    <cellStyle name="Currency 2 3 3 3 3 3" xfId="1652" xr:uid="{09C019C5-5239-45C0-BD33-95CC03A265F9}"/>
    <cellStyle name="Currency 2 3 3 3 4" xfId="532" xr:uid="{3F835F0E-E7B3-4CAA-AA66-5702029FED8B}"/>
    <cellStyle name="Currency 2 3 3 3 4 2" xfId="1204" xr:uid="{43686D36-2DE1-401A-9436-FEA612B77E11}"/>
    <cellStyle name="Currency 2 3 3 3 4 2 2" xfId="2548" xr:uid="{A1D867F4-8C80-4C2A-A49B-E7CE9EF101EF}"/>
    <cellStyle name="Currency 2 3 3 3 4 3" xfId="1876" xr:uid="{A8148522-B231-463E-84FE-9B862C3A5FEE}"/>
    <cellStyle name="Currency 2 3 3 3 5" xfId="756" xr:uid="{8F85574D-D64E-45E3-8CB1-B0805C7B0756}"/>
    <cellStyle name="Currency 2 3 3 3 5 2" xfId="2100" xr:uid="{9D020B74-BE92-4271-90CF-EE16120C52A9}"/>
    <cellStyle name="Currency 2 3 3 3 6" xfId="1428" xr:uid="{8390B146-1DA8-4231-B2C4-CEEADD73DA3A}"/>
    <cellStyle name="Currency 2 3 3 4" xfId="112" xr:uid="{423F9B8E-89C9-4956-8DB3-052F02F37366}"/>
    <cellStyle name="Currency 2 3 3 4 2" xfId="224" xr:uid="{3C248F4D-851A-48B4-BAC5-3B51FF814D0A}"/>
    <cellStyle name="Currency 2 3 3 4 2 2" xfId="448" xr:uid="{58C22A24-D95A-48B9-BC25-C58DFEC817CF}"/>
    <cellStyle name="Currency 2 3 3 4 2 2 2" xfId="1120" xr:uid="{F9C4F6C4-BCBA-4E6D-947C-AF5BD04ED26E}"/>
    <cellStyle name="Currency 2 3 3 4 2 2 2 2" xfId="2464" xr:uid="{A31F0539-7FE1-4EC3-8AA3-7412A94C21FB}"/>
    <cellStyle name="Currency 2 3 3 4 2 2 3" xfId="1792" xr:uid="{BC899F09-2D38-4F99-83A1-6A84F7BA7FD2}"/>
    <cellStyle name="Currency 2 3 3 4 2 3" xfId="672" xr:uid="{4FF2D940-3F96-41C4-9E25-4347D9CB495B}"/>
    <cellStyle name="Currency 2 3 3 4 2 3 2" xfId="1344" xr:uid="{02DDB742-5CC3-4B1A-BBF3-C208CB56E904}"/>
    <cellStyle name="Currency 2 3 3 4 2 3 2 2" xfId="2688" xr:uid="{F5BC4C26-5550-4644-89D6-2BA5553AC8E8}"/>
    <cellStyle name="Currency 2 3 3 4 2 3 3" xfId="2016" xr:uid="{DB89128C-BAD4-4C3D-A33C-A0C1ECAD5423}"/>
    <cellStyle name="Currency 2 3 3 4 2 4" xfId="896" xr:uid="{1EAD758E-FF08-4C61-A398-4EF282B75060}"/>
    <cellStyle name="Currency 2 3 3 4 2 4 2" xfId="2240" xr:uid="{14878C3C-C1A1-4E8C-9D5A-FC2680EC049E}"/>
    <cellStyle name="Currency 2 3 3 4 2 5" xfId="1568" xr:uid="{F1D60D0D-085D-4E1B-812E-EBAEC725C323}"/>
    <cellStyle name="Currency 2 3 3 4 3" xfId="336" xr:uid="{813D2012-3BAC-48E2-8791-0231D4E08CC3}"/>
    <cellStyle name="Currency 2 3 3 4 3 2" xfId="1008" xr:uid="{B155E6E4-BB1B-4C22-8251-95FFE9537B84}"/>
    <cellStyle name="Currency 2 3 3 4 3 2 2" xfId="2352" xr:uid="{D90B4E9E-C3F8-4718-A504-B46ED60CD540}"/>
    <cellStyle name="Currency 2 3 3 4 3 3" xfId="1680" xr:uid="{818948C5-A48A-4FCF-BA37-06DE7D41F5D9}"/>
    <cellStyle name="Currency 2 3 3 4 4" xfId="560" xr:uid="{84DD478A-82BC-4034-8604-42C21AF30F04}"/>
    <cellStyle name="Currency 2 3 3 4 4 2" xfId="1232" xr:uid="{E7AD20F5-5362-494F-8D91-66F5A4A03200}"/>
    <cellStyle name="Currency 2 3 3 4 4 2 2" xfId="2576" xr:uid="{892AA41B-2C27-4B46-B38F-A4F718431926}"/>
    <cellStyle name="Currency 2 3 3 4 4 3" xfId="1904" xr:uid="{8A999FA5-ACE6-4AC4-802E-5E64995C83FB}"/>
    <cellStyle name="Currency 2 3 3 4 5" xfId="784" xr:uid="{D60A8A93-941F-46E1-8D01-634F8696572A}"/>
    <cellStyle name="Currency 2 3 3 4 5 2" xfId="2128" xr:uid="{E2F280B2-5FB0-4C6F-AAF5-45DF6CB8B573}"/>
    <cellStyle name="Currency 2 3 3 4 6" xfId="1456" xr:uid="{8DA100F2-5F12-4E96-B7E4-5B00EBB64477}"/>
    <cellStyle name="Currency 2 3 3 5" xfId="140" xr:uid="{98C55A03-7B33-4654-B83C-521F36B461B6}"/>
    <cellStyle name="Currency 2 3 3 5 2" xfId="364" xr:uid="{7B42C95C-6EB9-4B35-AB73-D4C2F0EF80CF}"/>
    <cellStyle name="Currency 2 3 3 5 2 2" xfId="1036" xr:uid="{09364FE7-43AE-4843-9D98-80A5EFCC94B1}"/>
    <cellStyle name="Currency 2 3 3 5 2 2 2" xfId="2380" xr:uid="{B8069F74-C821-4C3D-89C9-3817A4E40A8F}"/>
    <cellStyle name="Currency 2 3 3 5 2 3" xfId="1708" xr:uid="{71C937A6-5EB2-4D33-A855-D308C502AF7C}"/>
    <cellStyle name="Currency 2 3 3 5 3" xfId="588" xr:uid="{227B472E-0E6D-448F-8827-11B663FBDF65}"/>
    <cellStyle name="Currency 2 3 3 5 3 2" xfId="1260" xr:uid="{8F0CD33E-0737-4407-AC16-A8EFE10543A6}"/>
    <cellStyle name="Currency 2 3 3 5 3 2 2" xfId="2604" xr:uid="{8B9123B9-3E21-4CD0-A054-C3352AAEF816}"/>
    <cellStyle name="Currency 2 3 3 5 3 3" xfId="1932" xr:uid="{5DF3ED19-B86A-43A5-BEB4-76C899FB40F8}"/>
    <cellStyle name="Currency 2 3 3 5 4" xfId="812" xr:uid="{4B8B9593-47B2-4B2E-A2E6-B0C0D4CB2605}"/>
    <cellStyle name="Currency 2 3 3 5 4 2" xfId="2156" xr:uid="{61B468B6-C184-4AEF-AB87-D97212363AC7}"/>
    <cellStyle name="Currency 2 3 3 5 5" xfId="1484" xr:uid="{49BEDA74-392B-4868-A2FF-86F2FB71D3D5}"/>
    <cellStyle name="Currency 2 3 3 6" xfId="252" xr:uid="{6B80D95F-8C27-4A50-9525-62B58FC32F59}"/>
    <cellStyle name="Currency 2 3 3 6 2" xfId="924" xr:uid="{A0F9CF21-127F-4804-B14B-07D56FA4459B}"/>
    <cellStyle name="Currency 2 3 3 6 2 2" xfId="2268" xr:uid="{C6EDFA0B-D697-4F30-AC3C-05F693D8EC2E}"/>
    <cellStyle name="Currency 2 3 3 6 3" xfId="1596" xr:uid="{E1C4A8B1-9A7D-4B60-B890-E823D95E0068}"/>
    <cellStyle name="Currency 2 3 3 7" xfId="476" xr:uid="{28E09044-5F2D-4AEF-B68D-DCF1F3EA9F07}"/>
    <cellStyle name="Currency 2 3 3 7 2" xfId="1148" xr:uid="{7EA7FD72-F2D3-4621-8C3D-AEA8DBDD1EF7}"/>
    <cellStyle name="Currency 2 3 3 7 2 2" xfId="2492" xr:uid="{03E7B9D2-43D9-46DC-96F8-5CA85008ABF9}"/>
    <cellStyle name="Currency 2 3 3 7 3" xfId="1820" xr:uid="{6A6B0BE7-E5BF-47E2-A15E-4FA86CB88917}"/>
    <cellStyle name="Currency 2 3 3 8" xfId="700" xr:uid="{D0352F16-F380-495F-B5F7-B54254106CD5}"/>
    <cellStyle name="Currency 2 3 3 8 2" xfId="2044" xr:uid="{3C1D8C9B-EC13-45D8-9305-A61F834AADC6}"/>
    <cellStyle name="Currency 2 3 3 9" xfId="1372" xr:uid="{89C11953-FCDA-432D-AF78-51497E29AECC}"/>
    <cellStyle name="Currency 2 3 4" xfId="36" xr:uid="{1477EF6F-AC68-4D37-919D-68C4F8A00DD8}"/>
    <cellStyle name="Currency 2 3 4 2" xfId="148" xr:uid="{47AC750F-3E66-49AD-86C3-2E5838302D48}"/>
    <cellStyle name="Currency 2 3 4 2 2" xfId="372" xr:uid="{CF8CF72F-F6C5-4E51-ABAF-A29117BCE8C8}"/>
    <cellStyle name="Currency 2 3 4 2 2 2" xfId="1044" xr:uid="{2F4A224E-66D0-406A-874B-7B44375CF727}"/>
    <cellStyle name="Currency 2 3 4 2 2 2 2" xfId="2388" xr:uid="{7ED0E3AE-EE74-45C6-84ED-09DEFC134D74}"/>
    <cellStyle name="Currency 2 3 4 2 2 3" xfId="1716" xr:uid="{308002A8-1D01-48DC-98D5-203807B92FF1}"/>
    <cellStyle name="Currency 2 3 4 2 3" xfId="596" xr:uid="{D47A3220-0893-4024-87F2-DC086CC639BB}"/>
    <cellStyle name="Currency 2 3 4 2 3 2" xfId="1268" xr:uid="{8DB2E247-CD81-49C4-83F6-98C28AB2B295}"/>
    <cellStyle name="Currency 2 3 4 2 3 2 2" xfId="2612" xr:uid="{5212C9FA-8BFA-4C04-B49E-E2A5BFDBC01D}"/>
    <cellStyle name="Currency 2 3 4 2 3 3" xfId="1940" xr:uid="{26D94111-3154-452E-A196-9F300E20590B}"/>
    <cellStyle name="Currency 2 3 4 2 4" xfId="820" xr:uid="{C8DDEEBE-7D45-462C-A919-1CFC227FA1D8}"/>
    <cellStyle name="Currency 2 3 4 2 4 2" xfId="2164" xr:uid="{025AD12B-AAEA-46F6-B10D-273439448BC8}"/>
    <cellStyle name="Currency 2 3 4 2 5" xfId="1492" xr:uid="{5985CE20-BB14-47A6-9089-031B86AAEF48}"/>
    <cellStyle name="Currency 2 3 4 3" xfId="260" xr:uid="{D538A21C-1760-41DC-A6B9-F6FE3AE9CB08}"/>
    <cellStyle name="Currency 2 3 4 3 2" xfId="932" xr:uid="{968B730B-BA57-4707-BA3D-A185419D6D3B}"/>
    <cellStyle name="Currency 2 3 4 3 2 2" xfId="2276" xr:uid="{3F5AE796-13B6-454B-B32F-071D5690AEE2}"/>
    <cellStyle name="Currency 2 3 4 3 3" xfId="1604" xr:uid="{74DFAA33-9E97-4D00-9D1D-7B57E43F64D5}"/>
    <cellStyle name="Currency 2 3 4 4" xfId="484" xr:uid="{842224C4-8394-4D7F-8EB1-226213F1E24B}"/>
    <cellStyle name="Currency 2 3 4 4 2" xfId="1156" xr:uid="{8947EBAD-1974-41C3-B02A-E8F5F027CAEA}"/>
    <cellStyle name="Currency 2 3 4 4 2 2" xfId="2500" xr:uid="{A67B6A07-3EE6-44A5-90E9-395D0B444349}"/>
    <cellStyle name="Currency 2 3 4 4 3" xfId="1828" xr:uid="{2F164D25-333F-4C13-B092-3F8304229AAE}"/>
    <cellStyle name="Currency 2 3 4 5" xfId="708" xr:uid="{A29B09C1-B472-4A37-B9E1-62D5BE8438A5}"/>
    <cellStyle name="Currency 2 3 4 5 2" xfId="2052" xr:uid="{F66AD538-3D46-435C-8C0F-712970EB3AA6}"/>
    <cellStyle name="Currency 2 3 4 6" xfId="1380" xr:uid="{ABD0C862-00B7-4EBD-8647-4E9FF2385E15}"/>
    <cellStyle name="Currency 2 3 5" xfId="64" xr:uid="{87EDB2A6-B1FF-4128-90A3-92CEB20C8172}"/>
    <cellStyle name="Currency 2 3 5 2" xfId="176" xr:uid="{EF4314DF-2737-4003-B127-907BB79C7161}"/>
    <cellStyle name="Currency 2 3 5 2 2" xfId="400" xr:uid="{9032130B-BA72-4E3B-9CD3-4CA5705A4A79}"/>
    <cellStyle name="Currency 2 3 5 2 2 2" xfId="1072" xr:uid="{A4DBFBCE-3685-4F80-B02B-0E2633F0C06C}"/>
    <cellStyle name="Currency 2 3 5 2 2 2 2" xfId="2416" xr:uid="{A6DA4906-0BE8-427C-B868-4FEAB93A4ECA}"/>
    <cellStyle name="Currency 2 3 5 2 2 3" xfId="1744" xr:uid="{171862B3-649C-493B-8270-E25780CBC087}"/>
    <cellStyle name="Currency 2 3 5 2 3" xfId="624" xr:uid="{691FBFBE-7479-4B55-B538-2FB63480CF71}"/>
    <cellStyle name="Currency 2 3 5 2 3 2" xfId="1296" xr:uid="{F6637A84-6BA4-4A60-B883-24E4A5CAC6C1}"/>
    <cellStyle name="Currency 2 3 5 2 3 2 2" xfId="2640" xr:uid="{79CAF648-EB2C-46A1-B662-2E1B7FAA51F1}"/>
    <cellStyle name="Currency 2 3 5 2 3 3" xfId="1968" xr:uid="{EA1B03F5-7722-46E6-99D3-52551A89DA77}"/>
    <cellStyle name="Currency 2 3 5 2 4" xfId="848" xr:uid="{B98341EA-B92C-4316-B932-7A02EC60DCB2}"/>
    <cellStyle name="Currency 2 3 5 2 4 2" xfId="2192" xr:uid="{C4E58E32-0AE3-4B4A-AF36-6B51605EBBB5}"/>
    <cellStyle name="Currency 2 3 5 2 5" xfId="1520" xr:uid="{311EAEB3-51BE-4452-B6EC-829792D38E61}"/>
    <cellStyle name="Currency 2 3 5 3" xfId="288" xr:uid="{B4220FB6-7E9E-4817-AB7A-96504E622936}"/>
    <cellStyle name="Currency 2 3 5 3 2" xfId="960" xr:uid="{9C0C7A80-1109-4256-9703-C07CA6BEB5F0}"/>
    <cellStyle name="Currency 2 3 5 3 2 2" xfId="2304" xr:uid="{B180FF89-5ACA-4820-9D4E-05C74A50AD5C}"/>
    <cellStyle name="Currency 2 3 5 3 3" xfId="1632" xr:uid="{FEDE7EB1-31E9-4FDF-8605-86BCFF551BC9}"/>
    <cellStyle name="Currency 2 3 5 4" xfId="512" xr:uid="{D89F9393-0E15-4F02-AAFA-2820EB05895E}"/>
    <cellStyle name="Currency 2 3 5 4 2" xfId="1184" xr:uid="{2F6560DD-3C72-40DA-805F-CBF8E1D88877}"/>
    <cellStyle name="Currency 2 3 5 4 2 2" xfId="2528" xr:uid="{FA2EE6E2-E1C4-467F-B0B0-7B70918C4EC7}"/>
    <cellStyle name="Currency 2 3 5 4 3" xfId="1856" xr:uid="{C80DCD67-2FA6-4D55-A356-70A03556295B}"/>
    <cellStyle name="Currency 2 3 5 5" xfId="736" xr:uid="{BF5177EA-362C-4D9E-8278-7736C74C362F}"/>
    <cellStyle name="Currency 2 3 5 5 2" xfId="2080" xr:uid="{EF0FD492-E02B-455B-B2DF-6465242F136F}"/>
    <cellStyle name="Currency 2 3 5 6" xfId="1408" xr:uid="{3F80A031-9555-47B3-B139-ECD9038AC1AE}"/>
    <cellStyle name="Currency 2 3 6" xfId="92" xr:uid="{F2C5C653-CA53-4F87-8007-A11ECB66B554}"/>
    <cellStyle name="Currency 2 3 6 2" xfId="204" xr:uid="{B7521860-6617-4645-AAAD-B3AF9F837B80}"/>
    <cellStyle name="Currency 2 3 6 2 2" xfId="428" xr:uid="{A3A329C3-85C9-4F9B-B146-79F74F42BF77}"/>
    <cellStyle name="Currency 2 3 6 2 2 2" xfId="1100" xr:uid="{9CDE4555-63EE-4338-A77E-9EE354BC96E0}"/>
    <cellStyle name="Currency 2 3 6 2 2 2 2" xfId="2444" xr:uid="{86EC3436-1B0A-4C4A-BC27-27AE170EAA7D}"/>
    <cellStyle name="Currency 2 3 6 2 2 3" xfId="1772" xr:uid="{38F0D997-00E4-46D2-AA5C-B384A37CF6D2}"/>
    <cellStyle name="Currency 2 3 6 2 3" xfId="652" xr:uid="{CA893D1A-F2CD-49B5-9241-586E8889FA51}"/>
    <cellStyle name="Currency 2 3 6 2 3 2" xfId="1324" xr:uid="{27D6050A-13F9-4345-9BAE-1431C54E94F9}"/>
    <cellStyle name="Currency 2 3 6 2 3 2 2" xfId="2668" xr:uid="{47723BAC-68FD-4914-B8FC-0261AA5C4F82}"/>
    <cellStyle name="Currency 2 3 6 2 3 3" xfId="1996" xr:uid="{6853C270-CE1C-475D-9348-B0D2D60B6E12}"/>
    <cellStyle name="Currency 2 3 6 2 4" xfId="876" xr:uid="{B6CA04F7-F98C-4A3A-BF2D-ED51F1D6BFC8}"/>
    <cellStyle name="Currency 2 3 6 2 4 2" xfId="2220" xr:uid="{F4129AD8-3302-49FF-9EB3-F1A77F720D3D}"/>
    <cellStyle name="Currency 2 3 6 2 5" xfId="1548" xr:uid="{434B0F63-13AC-4B18-9B22-385719F8355F}"/>
    <cellStyle name="Currency 2 3 6 3" xfId="316" xr:uid="{CB2AB9EA-4DDD-4B7E-91E3-3C9F7E9FBBB0}"/>
    <cellStyle name="Currency 2 3 6 3 2" xfId="988" xr:uid="{3055753F-EC7A-4F3B-8C6F-4B477BC3EC51}"/>
    <cellStyle name="Currency 2 3 6 3 2 2" xfId="2332" xr:uid="{2A38E9AA-A488-4C0B-86DD-64D61DDAB258}"/>
    <cellStyle name="Currency 2 3 6 3 3" xfId="1660" xr:uid="{D89DE9C7-DA08-4D32-ACEE-FF2ABEF801BC}"/>
    <cellStyle name="Currency 2 3 6 4" xfId="540" xr:uid="{84C23969-03A6-4BAC-AD1E-6BB142AD6901}"/>
    <cellStyle name="Currency 2 3 6 4 2" xfId="1212" xr:uid="{A73DC184-E428-4EED-8A65-07D6C577DB26}"/>
    <cellStyle name="Currency 2 3 6 4 2 2" xfId="2556" xr:uid="{94857EF4-ECB0-41A2-B44D-F6C82F28C38C}"/>
    <cellStyle name="Currency 2 3 6 4 3" xfId="1884" xr:uid="{F32A2DEF-EC2F-4B79-A23D-114AEBF901DA}"/>
    <cellStyle name="Currency 2 3 6 5" xfId="764" xr:uid="{DDFF0A91-31BA-45B7-801A-6BF1184A4E48}"/>
    <cellStyle name="Currency 2 3 6 5 2" xfId="2108" xr:uid="{D36BE451-E5AB-49E6-A44B-7B853D943D1F}"/>
    <cellStyle name="Currency 2 3 6 6" xfId="1436" xr:uid="{3B177373-4BDA-4B5E-AF7F-D44C5AEF4E04}"/>
    <cellStyle name="Currency 2 3 7" xfId="120" xr:uid="{5DE964D8-9C24-4770-80CC-60548524F4BD}"/>
    <cellStyle name="Currency 2 3 7 2" xfId="344" xr:uid="{E32386EA-5112-45AA-90E4-554A5EFD74A2}"/>
    <cellStyle name="Currency 2 3 7 2 2" xfId="1016" xr:uid="{9CB9AA30-A7F3-4FED-AA85-1BA3352035E5}"/>
    <cellStyle name="Currency 2 3 7 2 2 2" xfId="2360" xr:uid="{2190F36A-187B-406A-ADF7-1F6D58788D69}"/>
    <cellStyle name="Currency 2 3 7 2 3" xfId="1688" xr:uid="{A6BA76C2-A12F-478C-8E62-930343B2F64D}"/>
    <cellStyle name="Currency 2 3 7 3" xfId="568" xr:uid="{BAE7961F-1528-4010-970A-0E452200A52F}"/>
    <cellStyle name="Currency 2 3 7 3 2" xfId="1240" xr:uid="{55A64BDD-F3D1-41E7-A420-57806D391BF9}"/>
    <cellStyle name="Currency 2 3 7 3 2 2" xfId="2584" xr:uid="{FFB8A3C4-96D6-41ED-AF7B-B3D66EC6A6CF}"/>
    <cellStyle name="Currency 2 3 7 3 3" xfId="1912" xr:uid="{13C601D8-73BE-459C-9326-DFAA82CEBB0F}"/>
    <cellStyle name="Currency 2 3 7 4" xfId="792" xr:uid="{0C6081D4-8B3B-41FE-8DB3-51D1E313A22D}"/>
    <cellStyle name="Currency 2 3 7 4 2" xfId="2136" xr:uid="{F1244321-5326-4798-99D9-713292B3F777}"/>
    <cellStyle name="Currency 2 3 7 5" xfId="1464" xr:uid="{19F70609-B2A7-46AB-9FD8-A691A306385E}"/>
    <cellStyle name="Currency 2 3 8" xfId="232" xr:uid="{DA7AF32D-C3FB-4837-A9D0-0A5CB3E58095}"/>
    <cellStyle name="Currency 2 3 8 2" xfId="904" xr:uid="{D50EC27E-2B98-458A-BBCF-F1AA54369785}"/>
    <cellStyle name="Currency 2 3 8 2 2" xfId="2248" xr:uid="{E692F14E-43C7-41FB-A835-3486042CB33C}"/>
    <cellStyle name="Currency 2 3 8 3" xfId="1576" xr:uid="{7F07E9D9-37B0-4814-9ED8-60AD03B18081}"/>
    <cellStyle name="Currency 2 3 9" xfId="456" xr:uid="{64F503F0-0991-4104-8F41-36D4BC3521DB}"/>
    <cellStyle name="Currency 2 3 9 2" xfId="1128" xr:uid="{ED7A8018-7419-4BE6-A346-5B5663E408CA}"/>
    <cellStyle name="Currency 2 3 9 2 2" xfId="2472" xr:uid="{02D9834C-35B5-4C28-905B-8DC59BC264F8}"/>
    <cellStyle name="Currency 2 3 9 3" xfId="1800" xr:uid="{AFA24A7A-9CA3-4BD2-888D-DB8DDA378BC3}"/>
    <cellStyle name="Currency 2 4" xfId="13" xr:uid="{F0CA5536-FB8E-4ED9-AFC6-18D44368AA1F}"/>
    <cellStyle name="Currency 2 4 2" xfId="41" xr:uid="{F2EE71BC-C2FE-4159-8F7B-5E0A14311F44}"/>
    <cellStyle name="Currency 2 4 2 2" xfId="153" xr:uid="{813AF1A9-5722-4041-9609-E4B41874BD9F}"/>
    <cellStyle name="Currency 2 4 2 2 2" xfId="377" xr:uid="{355781B3-D620-4CBF-908D-F62D1BA507B4}"/>
    <cellStyle name="Currency 2 4 2 2 2 2" xfId="1049" xr:uid="{F0CE5290-4A4D-4A9B-8851-0A4B67337BB8}"/>
    <cellStyle name="Currency 2 4 2 2 2 2 2" xfId="2393" xr:uid="{9549811D-F604-4506-9292-E9CD2D07A6BF}"/>
    <cellStyle name="Currency 2 4 2 2 2 3" xfId="1721" xr:uid="{395E6BBA-20BE-41E9-909C-B980DA264963}"/>
    <cellStyle name="Currency 2 4 2 2 3" xfId="601" xr:uid="{7EA4FDEE-2446-419D-8E1B-5AB24F7858B6}"/>
    <cellStyle name="Currency 2 4 2 2 3 2" xfId="1273" xr:uid="{DD93AA20-57C5-4458-8279-EF4FA9491952}"/>
    <cellStyle name="Currency 2 4 2 2 3 2 2" xfId="2617" xr:uid="{1A75A866-1791-4B86-A754-9BD276E006CD}"/>
    <cellStyle name="Currency 2 4 2 2 3 3" xfId="1945" xr:uid="{9F9CE3E7-B078-42BE-BAC3-1234C9141081}"/>
    <cellStyle name="Currency 2 4 2 2 4" xfId="825" xr:uid="{2D8B802F-C475-4014-8F2A-3D683BABE21B}"/>
    <cellStyle name="Currency 2 4 2 2 4 2" xfId="2169" xr:uid="{26F33446-B829-45AC-A853-63A0C5CAF984}"/>
    <cellStyle name="Currency 2 4 2 2 5" xfId="1497" xr:uid="{67355428-9E89-4F4C-8A27-00B9CCDEB903}"/>
    <cellStyle name="Currency 2 4 2 3" xfId="265" xr:uid="{58C57608-38CB-44E0-B70F-7528DC4D5D79}"/>
    <cellStyle name="Currency 2 4 2 3 2" xfId="937" xr:uid="{64F4EB1E-0C95-415A-A1E9-4164FB5BBB87}"/>
    <cellStyle name="Currency 2 4 2 3 2 2" xfId="2281" xr:uid="{FCF6E25A-ECB9-4ECD-BBB2-B5FF64EA6524}"/>
    <cellStyle name="Currency 2 4 2 3 3" xfId="1609" xr:uid="{8EA9B0D2-4171-4D1A-8895-CFB2063C25F4}"/>
    <cellStyle name="Currency 2 4 2 4" xfId="489" xr:uid="{C8B16D52-1691-49B1-BD71-47FB8C9B3EC0}"/>
    <cellStyle name="Currency 2 4 2 4 2" xfId="1161" xr:uid="{19595F6A-707C-4A5C-BAEA-A1973F803EAC}"/>
    <cellStyle name="Currency 2 4 2 4 2 2" xfId="2505" xr:uid="{5B88F81A-FB29-4D39-91A2-62989E00A0D6}"/>
    <cellStyle name="Currency 2 4 2 4 3" xfId="1833" xr:uid="{29B5E20A-696B-4A44-81F8-A71FAA364583}"/>
    <cellStyle name="Currency 2 4 2 5" xfId="713" xr:uid="{DA405C90-BF6F-4E23-A623-32581612DCCF}"/>
    <cellStyle name="Currency 2 4 2 5 2" xfId="2057" xr:uid="{7270A3C2-31BE-4B4B-A7C5-1064A3E11A29}"/>
    <cellStyle name="Currency 2 4 2 6" xfId="1385" xr:uid="{8970930E-1272-4B72-BBC3-04DE2FF19C8B}"/>
    <cellStyle name="Currency 2 4 3" xfId="69" xr:uid="{A0EF46EC-A03A-4D99-A8EE-F48E67A43335}"/>
    <cellStyle name="Currency 2 4 3 2" xfId="181" xr:uid="{F49F6D19-68C3-4ACB-8C35-3FD1E6DEE754}"/>
    <cellStyle name="Currency 2 4 3 2 2" xfId="405" xr:uid="{13126C19-73CC-4B0C-906A-2857800F9858}"/>
    <cellStyle name="Currency 2 4 3 2 2 2" xfId="1077" xr:uid="{06A08CD1-3CBB-46CA-B82A-024F78B1718E}"/>
    <cellStyle name="Currency 2 4 3 2 2 2 2" xfId="2421" xr:uid="{CE8B5BAC-15DB-4691-B30A-07B2984B6D18}"/>
    <cellStyle name="Currency 2 4 3 2 2 3" xfId="1749" xr:uid="{757410D9-7A1F-4073-AA42-60F0431F3339}"/>
    <cellStyle name="Currency 2 4 3 2 3" xfId="629" xr:uid="{B8D7E255-5513-4B96-97CC-65C84423DFB5}"/>
    <cellStyle name="Currency 2 4 3 2 3 2" xfId="1301" xr:uid="{DE46CCC6-4AEE-4344-A861-B847E192A742}"/>
    <cellStyle name="Currency 2 4 3 2 3 2 2" xfId="2645" xr:uid="{45B0A67C-CC37-4794-9AF2-A689DA1B0ED7}"/>
    <cellStyle name="Currency 2 4 3 2 3 3" xfId="1973" xr:uid="{42A78ACD-0991-4EC4-A4EF-0011BAD245EF}"/>
    <cellStyle name="Currency 2 4 3 2 4" xfId="853" xr:uid="{FC714EB1-F0B4-40FA-AEC6-D7DE143ED449}"/>
    <cellStyle name="Currency 2 4 3 2 4 2" xfId="2197" xr:uid="{42AC43DB-2CFA-4F89-981D-2A66A2B4FF0A}"/>
    <cellStyle name="Currency 2 4 3 2 5" xfId="1525" xr:uid="{2CDEBC53-0AA7-4056-B467-CB741D2B59F5}"/>
    <cellStyle name="Currency 2 4 3 3" xfId="293" xr:uid="{35B31342-3841-420C-8A91-A9BBCBF78533}"/>
    <cellStyle name="Currency 2 4 3 3 2" xfId="965" xr:uid="{60EF71E4-8FFE-4594-9E3C-60A9C5497CEF}"/>
    <cellStyle name="Currency 2 4 3 3 2 2" xfId="2309" xr:uid="{CF792016-76AE-40BD-A8C8-64D6D571BDCC}"/>
    <cellStyle name="Currency 2 4 3 3 3" xfId="1637" xr:uid="{83081F66-E7D2-488A-9C36-4444FE90D0FD}"/>
    <cellStyle name="Currency 2 4 3 4" xfId="517" xr:uid="{E02794DF-C05B-4C99-8DB1-9940BFFE0E0F}"/>
    <cellStyle name="Currency 2 4 3 4 2" xfId="1189" xr:uid="{1F270153-3B10-4074-B756-4D9AF629DE03}"/>
    <cellStyle name="Currency 2 4 3 4 2 2" xfId="2533" xr:uid="{44459287-BA78-4EBC-815D-F27195DC35ED}"/>
    <cellStyle name="Currency 2 4 3 4 3" xfId="1861" xr:uid="{B2191355-8E42-4C15-A3B4-48B4D2D3C353}"/>
    <cellStyle name="Currency 2 4 3 5" xfId="741" xr:uid="{CD238DB5-ADF1-4498-BA0F-F7C6C7302861}"/>
    <cellStyle name="Currency 2 4 3 5 2" xfId="2085" xr:uid="{0E6CD9E1-549B-4AFE-B9C2-C15ECC9AB754}"/>
    <cellStyle name="Currency 2 4 3 6" xfId="1413" xr:uid="{1A2C6627-EA2D-4896-956E-946A77F9D851}"/>
    <cellStyle name="Currency 2 4 4" xfId="97" xr:uid="{560BF79B-C1D3-4D30-AF98-156E70DC4612}"/>
    <cellStyle name="Currency 2 4 4 2" xfId="209" xr:uid="{D9CA0C14-156A-4EA7-9672-5ECE13679816}"/>
    <cellStyle name="Currency 2 4 4 2 2" xfId="433" xr:uid="{FD72D440-7569-4BAF-A2BA-D7EB92BFDE13}"/>
    <cellStyle name="Currency 2 4 4 2 2 2" xfId="1105" xr:uid="{4A8F6B53-40AF-4BD3-9DA5-1FBFBFA92561}"/>
    <cellStyle name="Currency 2 4 4 2 2 2 2" xfId="2449" xr:uid="{4CC8D91A-5D9C-4437-82D6-1D83BD7BFC52}"/>
    <cellStyle name="Currency 2 4 4 2 2 3" xfId="1777" xr:uid="{B879C05D-C28E-4426-8263-3BE47B15B73D}"/>
    <cellStyle name="Currency 2 4 4 2 3" xfId="657" xr:uid="{8BEC834C-54F8-4F8E-A650-10AF9CA8FED1}"/>
    <cellStyle name="Currency 2 4 4 2 3 2" xfId="1329" xr:uid="{F3128B99-14A1-40BE-BD4D-73ACDE0CF639}"/>
    <cellStyle name="Currency 2 4 4 2 3 2 2" xfId="2673" xr:uid="{6676EE32-0592-4884-A46A-B598B7A48DE4}"/>
    <cellStyle name="Currency 2 4 4 2 3 3" xfId="2001" xr:uid="{BC76B6CA-F2E8-4D41-B6F9-6E52FD3ACE29}"/>
    <cellStyle name="Currency 2 4 4 2 4" xfId="881" xr:uid="{9C498D67-4397-4483-8FCB-00A86F1DE672}"/>
    <cellStyle name="Currency 2 4 4 2 4 2" xfId="2225" xr:uid="{3864DD9D-74A1-4BCE-8BF0-A6A854BF678E}"/>
    <cellStyle name="Currency 2 4 4 2 5" xfId="1553" xr:uid="{F0BAAB1C-A191-4DB3-899F-2520013D2E28}"/>
    <cellStyle name="Currency 2 4 4 3" xfId="321" xr:uid="{7699491C-23ED-4D0F-A48F-B0977FDE8B9D}"/>
    <cellStyle name="Currency 2 4 4 3 2" xfId="993" xr:uid="{D008FDA7-E935-466F-B9DB-9136F2C7979A}"/>
    <cellStyle name="Currency 2 4 4 3 2 2" xfId="2337" xr:uid="{0A37B305-4C7C-4DA5-8AF5-80533CD11E31}"/>
    <cellStyle name="Currency 2 4 4 3 3" xfId="1665" xr:uid="{55CE6719-4091-4981-BC74-C80CC23E61EB}"/>
    <cellStyle name="Currency 2 4 4 4" xfId="545" xr:uid="{C845C8D0-7304-4C5E-AC50-D4FE94C8CCDE}"/>
    <cellStyle name="Currency 2 4 4 4 2" xfId="1217" xr:uid="{98026EA9-721E-4F6C-801B-383A295CC419}"/>
    <cellStyle name="Currency 2 4 4 4 2 2" xfId="2561" xr:uid="{3EF82830-465F-4383-8A90-F8592E366B82}"/>
    <cellStyle name="Currency 2 4 4 4 3" xfId="1889" xr:uid="{01ED0540-2B37-48CC-93D9-035E149D451C}"/>
    <cellStyle name="Currency 2 4 4 5" xfId="769" xr:uid="{ED804CBB-09C5-45C6-89EA-3E22F2EE17E0}"/>
    <cellStyle name="Currency 2 4 4 5 2" xfId="2113" xr:uid="{416B2A21-1BAB-44E0-95FF-7A12C87C8C49}"/>
    <cellStyle name="Currency 2 4 4 6" xfId="1441" xr:uid="{5B443DAF-C2BB-4CB0-91F9-0779F4B6CD21}"/>
    <cellStyle name="Currency 2 4 5" xfId="125" xr:uid="{8AEC7242-61B5-4E25-AEC5-4132AEFB5CD9}"/>
    <cellStyle name="Currency 2 4 5 2" xfId="349" xr:uid="{086D7C1A-666C-4078-9F38-E82E61603A50}"/>
    <cellStyle name="Currency 2 4 5 2 2" xfId="1021" xr:uid="{A4A090F7-45CB-42C6-A9A0-F8F964626941}"/>
    <cellStyle name="Currency 2 4 5 2 2 2" xfId="2365" xr:uid="{300C1E59-2630-4370-B2EF-504CD1FB4B55}"/>
    <cellStyle name="Currency 2 4 5 2 3" xfId="1693" xr:uid="{1143CF49-2B03-4E60-8802-BFB9A2EFB974}"/>
    <cellStyle name="Currency 2 4 5 3" xfId="573" xr:uid="{CF22C3F0-5D71-4842-B02C-AD2CC0000B65}"/>
    <cellStyle name="Currency 2 4 5 3 2" xfId="1245" xr:uid="{74432726-D26D-4415-ADAB-7F74519DC159}"/>
    <cellStyle name="Currency 2 4 5 3 2 2" xfId="2589" xr:uid="{C9D8795B-D136-405E-BCD8-18424BF17B57}"/>
    <cellStyle name="Currency 2 4 5 3 3" xfId="1917" xr:uid="{FAD051B6-78E8-47CF-99F9-65DF687FA0F4}"/>
    <cellStyle name="Currency 2 4 5 4" xfId="797" xr:uid="{FEDD46A8-486F-49BC-97F6-B4604AAE72CE}"/>
    <cellStyle name="Currency 2 4 5 4 2" xfId="2141" xr:uid="{02B75ED2-4BA9-472C-A612-507B1155D188}"/>
    <cellStyle name="Currency 2 4 5 5" xfId="1469" xr:uid="{0CD51E6D-3896-48B7-BE36-1438EAEDBCF1}"/>
    <cellStyle name="Currency 2 4 6" xfId="237" xr:uid="{E93A63EF-D2D4-4AAA-BED0-2E0367B9E5FD}"/>
    <cellStyle name="Currency 2 4 6 2" xfId="909" xr:uid="{8458A54F-0AE7-4158-95EF-D5CE93B69ABA}"/>
    <cellStyle name="Currency 2 4 6 2 2" xfId="2253" xr:uid="{9AD19820-BF40-4ABF-A9EF-241E7D76010A}"/>
    <cellStyle name="Currency 2 4 6 3" xfId="1581" xr:uid="{53B18E92-A0C4-438A-9EC1-7D6BB00181C0}"/>
    <cellStyle name="Currency 2 4 7" xfId="461" xr:uid="{23A03F7B-A7D0-4A87-B5EA-A40226FEB8A6}"/>
    <cellStyle name="Currency 2 4 7 2" xfId="1133" xr:uid="{CF11623C-858B-4BF2-8F29-208C92DDB170}"/>
    <cellStyle name="Currency 2 4 7 2 2" xfId="2477" xr:uid="{664EECA0-F398-48C7-8DC3-56B40C782766}"/>
    <cellStyle name="Currency 2 4 7 3" xfId="1805" xr:uid="{44E4EECE-3F63-49A4-B5DD-D44E8629CAD8}"/>
    <cellStyle name="Currency 2 4 8" xfId="685" xr:uid="{408B71A1-9A83-42FA-9DFB-5CC8FCCFD26E}"/>
    <cellStyle name="Currency 2 4 8 2" xfId="2029" xr:uid="{FBC01C07-0F78-44C0-9208-22F1B2BEBB27}"/>
    <cellStyle name="Currency 2 4 9" xfId="1357" xr:uid="{28BC0D1A-3331-4117-A43B-FCCCB7897432}"/>
    <cellStyle name="Currency 2 5" xfId="16" xr:uid="{3D3EE2CC-D1CA-4191-B7E5-96191104834E}"/>
    <cellStyle name="Currency 2 5 2" xfId="44" xr:uid="{5BF1EEB7-DE09-4F8A-A16F-D64282D963E0}"/>
    <cellStyle name="Currency 2 5 2 2" xfId="156" xr:uid="{57ECA216-0A37-41E0-BFF7-EF22FE24E06D}"/>
    <cellStyle name="Currency 2 5 2 2 2" xfId="380" xr:uid="{2019301E-A777-43A1-BB62-A86EBE48B5F1}"/>
    <cellStyle name="Currency 2 5 2 2 2 2" xfId="1052" xr:uid="{E7B1E499-263A-4286-A446-568364F262CC}"/>
    <cellStyle name="Currency 2 5 2 2 2 2 2" xfId="2396" xr:uid="{DE47019C-C833-4F40-AE56-FDD3A09F0A7F}"/>
    <cellStyle name="Currency 2 5 2 2 2 3" xfId="1724" xr:uid="{F1A1E2E8-88A4-40C8-BC84-06E23965E568}"/>
    <cellStyle name="Currency 2 5 2 2 3" xfId="604" xr:uid="{C9B6967D-7215-413C-9C7E-A651C3C27F67}"/>
    <cellStyle name="Currency 2 5 2 2 3 2" xfId="1276" xr:uid="{604A0A92-F763-4466-A25B-4819CC0C66EB}"/>
    <cellStyle name="Currency 2 5 2 2 3 2 2" xfId="2620" xr:uid="{77C0A996-FF3F-44E7-B451-900E9DEA5CF6}"/>
    <cellStyle name="Currency 2 5 2 2 3 3" xfId="1948" xr:uid="{C40C4770-932C-45AC-B1DD-29B4365C9F7A}"/>
    <cellStyle name="Currency 2 5 2 2 4" xfId="828" xr:uid="{056E58C1-46FE-4D31-87E5-7634973C6D2D}"/>
    <cellStyle name="Currency 2 5 2 2 4 2" xfId="2172" xr:uid="{AC33CE32-A429-495B-97E5-16B1DD4798B5}"/>
    <cellStyle name="Currency 2 5 2 2 5" xfId="1500" xr:uid="{A3EFF70D-A5A5-4AE4-BEFA-2A9C5B6330C6}"/>
    <cellStyle name="Currency 2 5 2 3" xfId="268" xr:uid="{9C52FD22-D52E-446F-AF71-BF691C9E2630}"/>
    <cellStyle name="Currency 2 5 2 3 2" xfId="940" xr:uid="{0CED1B67-2DE5-4020-9214-1B41CFD0742A}"/>
    <cellStyle name="Currency 2 5 2 3 2 2" xfId="2284" xr:uid="{DF5E80B1-E722-42C2-BD3E-0B41508B2E4B}"/>
    <cellStyle name="Currency 2 5 2 3 3" xfId="1612" xr:uid="{A546EE2E-66B2-4B1E-86E9-D9009FDA857A}"/>
    <cellStyle name="Currency 2 5 2 4" xfId="492" xr:uid="{8FAC73D3-7916-4E57-BCBE-BA934C6A5A52}"/>
    <cellStyle name="Currency 2 5 2 4 2" xfId="1164" xr:uid="{429D6131-4383-488C-8620-B9D6DE6DD3C9}"/>
    <cellStyle name="Currency 2 5 2 4 2 2" xfId="2508" xr:uid="{27C46B29-2986-4D41-BF42-5A003B21AA48}"/>
    <cellStyle name="Currency 2 5 2 4 3" xfId="1836" xr:uid="{76F569AC-EF11-4C95-898F-874033538F51}"/>
    <cellStyle name="Currency 2 5 2 5" xfId="716" xr:uid="{292A1BA4-61C0-46AE-B408-B4BF04665DD7}"/>
    <cellStyle name="Currency 2 5 2 5 2" xfId="2060" xr:uid="{CF848203-0D3F-4812-ABA4-E55DA1E89C26}"/>
    <cellStyle name="Currency 2 5 2 6" xfId="1388" xr:uid="{70EA06F9-999B-4082-BE0F-997C413023B1}"/>
    <cellStyle name="Currency 2 5 3" xfId="72" xr:uid="{B665F6F4-2B67-4879-8E83-A6F8A2CF0E5D}"/>
    <cellStyle name="Currency 2 5 3 2" xfId="184" xr:uid="{25DD3655-375B-415E-AB94-5873CBC53B5F}"/>
    <cellStyle name="Currency 2 5 3 2 2" xfId="408" xr:uid="{2FED2EB6-8A35-4D99-BD24-D57A621CA33A}"/>
    <cellStyle name="Currency 2 5 3 2 2 2" xfId="1080" xr:uid="{04B6DAFF-8275-49B8-B98F-19E30779A524}"/>
    <cellStyle name="Currency 2 5 3 2 2 2 2" xfId="2424" xr:uid="{79D78E40-83D5-4A4A-B7CC-298006AC0BE2}"/>
    <cellStyle name="Currency 2 5 3 2 2 3" xfId="1752" xr:uid="{DFD401D0-B124-4A19-B7EE-3953EAFBB777}"/>
    <cellStyle name="Currency 2 5 3 2 3" xfId="632" xr:uid="{D42D8382-255C-416D-A325-EDAE7FEAE658}"/>
    <cellStyle name="Currency 2 5 3 2 3 2" xfId="1304" xr:uid="{9262F33C-5E91-43F0-9615-FD7E0E37E8E7}"/>
    <cellStyle name="Currency 2 5 3 2 3 2 2" xfId="2648" xr:uid="{41D1914C-E224-4C6D-B666-A2E819AC488F}"/>
    <cellStyle name="Currency 2 5 3 2 3 3" xfId="1976" xr:uid="{D63A2426-DFDD-4355-8900-F0FB36CBDD92}"/>
    <cellStyle name="Currency 2 5 3 2 4" xfId="856" xr:uid="{CA83680A-3E7C-4124-A94C-5A6B97F979CA}"/>
    <cellStyle name="Currency 2 5 3 2 4 2" xfId="2200" xr:uid="{EBEECD2E-B88E-4368-AAB1-084E12FC1BB9}"/>
    <cellStyle name="Currency 2 5 3 2 5" xfId="1528" xr:uid="{D8AA4EB5-9050-456B-B6D0-78CDDB90EA63}"/>
    <cellStyle name="Currency 2 5 3 3" xfId="296" xr:uid="{3CC94AF8-4D2D-4CFE-B274-423A7621A5B0}"/>
    <cellStyle name="Currency 2 5 3 3 2" xfId="968" xr:uid="{40CB1EEC-28C1-4D1B-953C-8AFAAFBCE903}"/>
    <cellStyle name="Currency 2 5 3 3 2 2" xfId="2312" xr:uid="{E2D084A8-F3EA-48F2-AC80-55B9BC692C99}"/>
    <cellStyle name="Currency 2 5 3 3 3" xfId="1640" xr:uid="{A3F31F7E-6F2A-4C6E-B79C-88826E4CEF75}"/>
    <cellStyle name="Currency 2 5 3 4" xfId="520" xr:uid="{FB4D675C-4AA8-4DC4-B0BD-863DE13E1F1B}"/>
    <cellStyle name="Currency 2 5 3 4 2" xfId="1192" xr:uid="{8C425DC3-FA94-4AC8-8D07-F7EE6BAA66AF}"/>
    <cellStyle name="Currency 2 5 3 4 2 2" xfId="2536" xr:uid="{20FDEF94-1F46-4A29-92F8-24F85AEA2B24}"/>
    <cellStyle name="Currency 2 5 3 4 3" xfId="1864" xr:uid="{F93D73D1-07D7-401C-9270-BC8D3DEBDFD8}"/>
    <cellStyle name="Currency 2 5 3 5" xfId="744" xr:uid="{46A47442-55EE-435D-9AFE-691A4185DECE}"/>
    <cellStyle name="Currency 2 5 3 5 2" xfId="2088" xr:uid="{D2B34271-C978-4521-BD52-56F31D798FF8}"/>
    <cellStyle name="Currency 2 5 3 6" xfId="1416" xr:uid="{4D615161-232A-4B1E-B171-28CA9E7CA8C9}"/>
    <cellStyle name="Currency 2 5 4" xfId="100" xr:uid="{474A3AE7-69A0-4601-8485-7CDBAFEB646A}"/>
    <cellStyle name="Currency 2 5 4 2" xfId="212" xr:uid="{57A58281-43E9-4F95-9D51-F833C25F0BFB}"/>
    <cellStyle name="Currency 2 5 4 2 2" xfId="436" xr:uid="{ADD05A05-5316-41CE-B232-270CD4F1FFAA}"/>
    <cellStyle name="Currency 2 5 4 2 2 2" xfId="1108" xr:uid="{7D35CD61-91F4-46EE-9856-768A95A527D9}"/>
    <cellStyle name="Currency 2 5 4 2 2 2 2" xfId="2452" xr:uid="{B956033D-ED55-4DE1-950A-88B207E9996D}"/>
    <cellStyle name="Currency 2 5 4 2 2 3" xfId="1780" xr:uid="{73BFA4BE-33AE-45B1-A3CE-8144CF0C4BF0}"/>
    <cellStyle name="Currency 2 5 4 2 3" xfId="660" xr:uid="{71514AA3-D685-4A1E-B2F9-D35B198A4667}"/>
    <cellStyle name="Currency 2 5 4 2 3 2" xfId="1332" xr:uid="{6BBD9F87-1F45-4517-A0C5-D43C3A727237}"/>
    <cellStyle name="Currency 2 5 4 2 3 2 2" xfId="2676" xr:uid="{61D55C1A-F7B7-42E8-ABF3-F7D0BE9ECAD4}"/>
    <cellStyle name="Currency 2 5 4 2 3 3" xfId="2004" xr:uid="{B2B73E2E-59E1-4C9C-A249-41E2DFA05D4A}"/>
    <cellStyle name="Currency 2 5 4 2 4" xfId="884" xr:uid="{32CBFD4A-1CBF-4CFC-91E2-A449E40B8F21}"/>
    <cellStyle name="Currency 2 5 4 2 4 2" xfId="2228" xr:uid="{DB00147A-4C1E-4B15-A6B0-58F5CD394378}"/>
    <cellStyle name="Currency 2 5 4 2 5" xfId="1556" xr:uid="{7DFA10D9-4967-49F6-8DFD-D2AD3D995FC4}"/>
    <cellStyle name="Currency 2 5 4 3" xfId="324" xr:uid="{07FE2F2F-8054-453B-B056-05F3F3A4A217}"/>
    <cellStyle name="Currency 2 5 4 3 2" xfId="996" xr:uid="{27CAA2F5-8CE3-4E05-93BD-0B6D30A4294C}"/>
    <cellStyle name="Currency 2 5 4 3 2 2" xfId="2340" xr:uid="{E5DDCCC4-7AA3-4BE6-BD59-7DD841017845}"/>
    <cellStyle name="Currency 2 5 4 3 3" xfId="1668" xr:uid="{9E6F5BE5-A05A-4ECC-8005-EA7336E4F330}"/>
    <cellStyle name="Currency 2 5 4 4" xfId="548" xr:uid="{3DAEC15D-152D-4358-BFD0-363400CDD134}"/>
    <cellStyle name="Currency 2 5 4 4 2" xfId="1220" xr:uid="{758D8455-D3BC-4B80-B66D-CC3BCEC12A6C}"/>
    <cellStyle name="Currency 2 5 4 4 2 2" xfId="2564" xr:uid="{F748F9BA-30D4-4B3D-961B-9D40C2189D69}"/>
    <cellStyle name="Currency 2 5 4 4 3" xfId="1892" xr:uid="{16F74076-AAF0-4BEC-8926-D612368CE37F}"/>
    <cellStyle name="Currency 2 5 4 5" xfId="772" xr:uid="{7208876D-04AE-4212-9ADE-F02D0161F914}"/>
    <cellStyle name="Currency 2 5 4 5 2" xfId="2116" xr:uid="{CAF03EC0-CC5E-497F-A6BB-57214B2D8CA6}"/>
    <cellStyle name="Currency 2 5 4 6" xfId="1444" xr:uid="{0ED54385-A5E5-4E42-9A31-77556548D6D8}"/>
    <cellStyle name="Currency 2 5 5" xfId="128" xr:uid="{B56E1C85-797D-47D6-8DFB-8282BC63A774}"/>
    <cellStyle name="Currency 2 5 5 2" xfId="352" xr:uid="{1B2B3492-F510-45AD-B4DD-AE0EC92AFBC5}"/>
    <cellStyle name="Currency 2 5 5 2 2" xfId="1024" xr:uid="{B0BAE854-AFAD-4FE6-89A4-35ADB9C94CF5}"/>
    <cellStyle name="Currency 2 5 5 2 2 2" xfId="2368" xr:uid="{E2305B08-8AE1-4EB3-ABCD-B73EC759F458}"/>
    <cellStyle name="Currency 2 5 5 2 3" xfId="1696" xr:uid="{67B98682-0F0B-4BB9-964A-E3841B2B4818}"/>
    <cellStyle name="Currency 2 5 5 3" xfId="576" xr:uid="{E798CB5C-44E2-45FE-AF22-818F696C0416}"/>
    <cellStyle name="Currency 2 5 5 3 2" xfId="1248" xr:uid="{FEBACF83-7EE1-4CBE-8E5C-038884A4453E}"/>
    <cellStyle name="Currency 2 5 5 3 2 2" xfId="2592" xr:uid="{02064CB5-1D08-48D9-ABAD-67BD4570BAE6}"/>
    <cellStyle name="Currency 2 5 5 3 3" xfId="1920" xr:uid="{1F9F5D41-D96E-4472-BF75-7BC926545DC0}"/>
    <cellStyle name="Currency 2 5 5 4" xfId="800" xr:uid="{8E4C8AE5-90FC-4567-8A8E-60529CF556D4}"/>
    <cellStyle name="Currency 2 5 5 4 2" xfId="2144" xr:uid="{2DAA4767-4AA5-45D7-B99B-63F527BB8D99}"/>
    <cellStyle name="Currency 2 5 5 5" xfId="1472" xr:uid="{3C10D149-2D42-41F3-AC37-04D320BF4D88}"/>
    <cellStyle name="Currency 2 5 6" xfId="240" xr:uid="{44342629-03A9-453D-9CF5-F17118C6A201}"/>
    <cellStyle name="Currency 2 5 6 2" xfId="912" xr:uid="{C41972A7-C506-4F2E-92C1-2D2DDDED3AF4}"/>
    <cellStyle name="Currency 2 5 6 2 2" xfId="2256" xr:uid="{ED32D040-BD50-44C6-B89E-D8F6C8C58428}"/>
    <cellStyle name="Currency 2 5 6 3" xfId="1584" xr:uid="{8D1459DD-4845-443A-BBFA-58F2D5D5EC23}"/>
    <cellStyle name="Currency 2 5 7" xfId="464" xr:uid="{6D88CADD-AB16-4853-A80D-5B35D55C9DAF}"/>
    <cellStyle name="Currency 2 5 7 2" xfId="1136" xr:uid="{19516E23-A24E-44D5-89EF-70F0C6F867A6}"/>
    <cellStyle name="Currency 2 5 7 2 2" xfId="2480" xr:uid="{F7A1E4C3-B5DE-4743-98A1-95BDB75B5BC8}"/>
    <cellStyle name="Currency 2 5 7 3" xfId="1808" xr:uid="{A4DC8C3C-1D9D-455F-A4D8-82D3B483A62C}"/>
    <cellStyle name="Currency 2 5 8" xfId="688" xr:uid="{9569C517-0090-4765-8B3D-AD7057C4C55D}"/>
    <cellStyle name="Currency 2 5 8 2" xfId="2032" xr:uid="{4275B9F1-694B-46F6-9A4A-43D68C99ED34}"/>
    <cellStyle name="Currency 2 5 9" xfId="1360" xr:uid="{E607853D-DF38-4F6B-88EA-D4F5591BCAD6}"/>
    <cellStyle name="Currency 2 6" xfId="24" xr:uid="{1359640C-B837-481E-B930-5886F6DA8951}"/>
    <cellStyle name="Currency 2 6 2" xfId="52" xr:uid="{3C492956-73BE-49C0-BB3F-7DAC6DF06C9C}"/>
    <cellStyle name="Currency 2 6 2 2" xfId="164" xr:uid="{8E4895A7-8ADC-43D7-8EA2-35C1C3239A1A}"/>
    <cellStyle name="Currency 2 6 2 2 2" xfId="388" xr:uid="{A1FB08BF-E603-4A77-A235-2FB299E452B9}"/>
    <cellStyle name="Currency 2 6 2 2 2 2" xfId="1060" xr:uid="{047D4CCF-B58F-41B5-B893-170A9FD512CF}"/>
    <cellStyle name="Currency 2 6 2 2 2 2 2" xfId="2404" xr:uid="{BD3D5D57-A465-446B-8CF2-905D680DCEA3}"/>
    <cellStyle name="Currency 2 6 2 2 2 3" xfId="1732" xr:uid="{7C0DBF19-E0B8-4236-9CD6-388250BF5605}"/>
    <cellStyle name="Currency 2 6 2 2 3" xfId="612" xr:uid="{CC44D2E2-71D6-4A46-9F0B-06F9C3C37A7C}"/>
    <cellStyle name="Currency 2 6 2 2 3 2" xfId="1284" xr:uid="{6D4184E3-E8E6-4101-BFF1-3AA853C6C82A}"/>
    <cellStyle name="Currency 2 6 2 2 3 2 2" xfId="2628" xr:uid="{628C5CA0-6418-433D-8547-AC2D9962AD98}"/>
    <cellStyle name="Currency 2 6 2 2 3 3" xfId="1956" xr:uid="{B46D30A3-FCC2-4A83-892F-CAD23CD58F15}"/>
    <cellStyle name="Currency 2 6 2 2 4" xfId="836" xr:uid="{2E5D84C6-4E1D-49BD-AF99-BC21ACD0094A}"/>
    <cellStyle name="Currency 2 6 2 2 4 2" xfId="2180" xr:uid="{72F9EE13-003F-404C-94C4-3F634284D92F}"/>
    <cellStyle name="Currency 2 6 2 2 5" xfId="1508" xr:uid="{CCF33C94-38BF-49AD-8CAD-4B959293757E}"/>
    <cellStyle name="Currency 2 6 2 3" xfId="276" xr:uid="{5B2C0F26-E378-4886-A186-DA26F2F0E0C7}"/>
    <cellStyle name="Currency 2 6 2 3 2" xfId="948" xr:uid="{F90A37DA-3EB6-4887-8C1A-283673E560DB}"/>
    <cellStyle name="Currency 2 6 2 3 2 2" xfId="2292" xr:uid="{A8A6FBBE-07A2-408D-8411-DB9E813F7BFC}"/>
    <cellStyle name="Currency 2 6 2 3 3" xfId="1620" xr:uid="{7CBD7305-9B55-4CFC-95A0-24A6A3734D30}"/>
    <cellStyle name="Currency 2 6 2 4" xfId="500" xr:uid="{A5CE9F95-4945-4E7F-B352-ABB11A00645B}"/>
    <cellStyle name="Currency 2 6 2 4 2" xfId="1172" xr:uid="{728D5B70-43B3-4560-936B-FEF9EB48E14D}"/>
    <cellStyle name="Currency 2 6 2 4 2 2" xfId="2516" xr:uid="{5F15F4BB-5EBE-411F-9AE7-AFFF3AE07673}"/>
    <cellStyle name="Currency 2 6 2 4 3" xfId="1844" xr:uid="{A18D772E-23AE-463A-B879-AB8CFE01AEAE}"/>
    <cellStyle name="Currency 2 6 2 5" xfId="724" xr:uid="{7D09FC27-4AE8-4E36-B47B-CA345D648F9C}"/>
    <cellStyle name="Currency 2 6 2 5 2" xfId="2068" xr:uid="{C3EFBFAA-B1B2-4F39-9425-7049436E4580}"/>
    <cellStyle name="Currency 2 6 2 6" xfId="1396" xr:uid="{5EF2084B-246D-4643-AAF8-A4630B1BBC29}"/>
    <cellStyle name="Currency 2 6 3" xfId="80" xr:uid="{65A4B1E0-5CF0-4DEF-9937-5FF0DFF62D19}"/>
    <cellStyle name="Currency 2 6 3 2" xfId="192" xr:uid="{DB5D64CA-BE9D-45CB-98D3-8372B07F5087}"/>
    <cellStyle name="Currency 2 6 3 2 2" xfId="416" xr:uid="{4A529C72-4363-4C38-B02F-F3B05033F67A}"/>
    <cellStyle name="Currency 2 6 3 2 2 2" xfId="1088" xr:uid="{03FA00D4-FBB4-41C5-A51D-101921EF6AFD}"/>
    <cellStyle name="Currency 2 6 3 2 2 2 2" xfId="2432" xr:uid="{2CD729DE-3C34-4453-9609-792D324F6761}"/>
    <cellStyle name="Currency 2 6 3 2 2 3" xfId="1760" xr:uid="{FA9D8B00-08DD-4000-B25B-F6D2E0863F45}"/>
    <cellStyle name="Currency 2 6 3 2 3" xfId="640" xr:uid="{F4070A4C-8E54-4A41-BED1-AE4C9CE4AD41}"/>
    <cellStyle name="Currency 2 6 3 2 3 2" xfId="1312" xr:uid="{F98BBAE7-4551-48C8-A8D0-99F7C9C277D1}"/>
    <cellStyle name="Currency 2 6 3 2 3 2 2" xfId="2656" xr:uid="{E300A141-D1F1-4870-9E2D-6A4BD0A69909}"/>
    <cellStyle name="Currency 2 6 3 2 3 3" xfId="1984" xr:uid="{692CA048-F7F3-43B5-B35B-A09BEA5B3E66}"/>
    <cellStyle name="Currency 2 6 3 2 4" xfId="864" xr:uid="{A48AFE33-A731-4ECC-BF6E-941D33FB8086}"/>
    <cellStyle name="Currency 2 6 3 2 4 2" xfId="2208" xr:uid="{0A0299C3-22F6-4D86-A178-27860EC597C6}"/>
    <cellStyle name="Currency 2 6 3 2 5" xfId="1536" xr:uid="{9D7CEAE7-65DE-4028-A3B5-6C8DAC8CC8F8}"/>
    <cellStyle name="Currency 2 6 3 3" xfId="304" xr:uid="{13C9F8EE-4458-4A27-9B02-64D032CFAC5C}"/>
    <cellStyle name="Currency 2 6 3 3 2" xfId="976" xr:uid="{38926D4B-7FC5-4D52-B6C1-A85711359E03}"/>
    <cellStyle name="Currency 2 6 3 3 2 2" xfId="2320" xr:uid="{352534B0-C9F5-4414-A6D5-BFB084B41FBD}"/>
    <cellStyle name="Currency 2 6 3 3 3" xfId="1648" xr:uid="{DAB07CAD-8A4B-4AA0-B31E-F766B59176AE}"/>
    <cellStyle name="Currency 2 6 3 4" xfId="528" xr:uid="{5C4FE586-0E3E-442D-A9A0-39F0C8F08C58}"/>
    <cellStyle name="Currency 2 6 3 4 2" xfId="1200" xr:uid="{9A84AFA7-3CDE-465E-95D0-1323DE78C402}"/>
    <cellStyle name="Currency 2 6 3 4 2 2" xfId="2544" xr:uid="{395D0033-538D-4C6C-B34E-32B321F2E94D}"/>
    <cellStyle name="Currency 2 6 3 4 3" xfId="1872" xr:uid="{4555D172-B412-44CA-9419-78E00F88137B}"/>
    <cellStyle name="Currency 2 6 3 5" xfId="752" xr:uid="{148D4928-C33A-4F1E-9FA5-25AA754DCC0E}"/>
    <cellStyle name="Currency 2 6 3 5 2" xfId="2096" xr:uid="{17B34E0E-3337-467B-8181-32531341CE3B}"/>
    <cellStyle name="Currency 2 6 3 6" xfId="1424" xr:uid="{89C94098-DF89-4BD1-9796-D6002C2BBBB7}"/>
    <cellStyle name="Currency 2 6 4" xfId="108" xr:uid="{B0CEC645-3637-4AA7-8DAD-A844884D81B3}"/>
    <cellStyle name="Currency 2 6 4 2" xfId="220" xr:uid="{CC09AE43-EC27-4275-812A-7FDD05E101B9}"/>
    <cellStyle name="Currency 2 6 4 2 2" xfId="444" xr:uid="{142B2343-532B-454A-B540-9032E6E59B5E}"/>
    <cellStyle name="Currency 2 6 4 2 2 2" xfId="1116" xr:uid="{E7F595C5-0FD1-45ED-B9AC-AA3F1BB5B867}"/>
    <cellStyle name="Currency 2 6 4 2 2 2 2" xfId="2460" xr:uid="{73617600-21E6-4139-99B3-1E7FAAEC0996}"/>
    <cellStyle name="Currency 2 6 4 2 2 3" xfId="1788" xr:uid="{0E1E1A6D-1FFD-4AE5-973B-D54FB1432FAA}"/>
    <cellStyle name="Currency 2 6 4 2 3" xfId="668" xr:uid="{1C91C92B-DA21-4F0D-A95F-3DA036A7B0BB}"/>
    <cellStyle name="Currency 2 6 4 2 3 2" xfId="1340" xr:uid="{ED197ED5-79DC-4EE4-A534-652D361A6169}"/>
    <cellStyle name="Currency 2 6 4 2 3 2 2" xfId="2684" xr:uid="{DF4B8DA5-1638-49CD-80E1-636B5D408450}"/>
    <cellStyle name="Currency 2 6 4 2 3 3" xfId="2012" xr:uid="{7620A7AF-CC19-4C42-A7EB-7847DCED25E1}"/>
    <cellStyle name="Currency 2 6 4 2 4" xfId="892" xr:uid="{32299245-6A9C-4B1A-B554-5E8454579D6F}"/>
    <cellStyle name="Currency 2 6 4 2 4 2" xfId="2236" xr:uid="{1523B401-4B0A-451F-A650-1D15AADE6555}"/>
    <cellStyle name="Currency 2 6 4 2 5" xfId="1564" xr:uid="{D34CC0E8-9229-4D8E-BABF-37D7FC9CF416}"/>
    <cellStyle name="Currency 2 6 4 3" xfId="332" xr:uid="{A706BE56-BB03-4E28-B3C5-B3343D89C69C}"/>
    <cellStyle name="Currency 2 6 4 3 2" xfId="1004" xr:uid="{9BB2DA76-BA90-45B4-AA44-6D4DE7894769}"/>
    <cellStyle name="Currency 2 6 4 3 2 2" xfId="2348" xr:uid="{201F3BE5-6E02-4D29-963C-A2A233EDCD2C}"/>
    <cellStyle name="Currency 2 6 4 3 3" xfId="1676" xr:uid="{EFC5B25F-EF55-45F0-B0B2-617941627252}"/>
    <cellStyle name="Currency 2 6 4 4" xfId="556" xr:uid="{872AAE98-9A5B-4158-BB22-C46C4F3C335C}"/>
    <cellStyle name="Currency 2 6 4 4 2" xfId="1228" xr:uid="{93E8C1A9-023B-44B9-B2CA-391F6C0A3A9E}"/>
    <cellStyle name="Currency 2 6 4 4 2 2" xfId="2572" xr:uid="{1753B721-20B2-4A4B-8B1D-82B331621F60}"/>
    <cellStyle name="Currency 2 6 4 4 3" xfId="1900" xr:uid="{36CDA2D2-9FEC-43D0-95E8-241DE777BA16}"/>
    <cellStyle name="Currency 2 6 4 5" xfId="780" xr:uid="{C13F8962-7985-408B-BDC4-4A94D7B26D24}"/>
    <cellStyle name="Currency 2 6 4 5 2" xfId="2124" xr:uid="{2AE53E4D-E071-41E8-B802-65C82546B99B}"/>
    <cellStyle name="Currency 2 6 4 6" xfId="1452" xr:uid="{42BF0919-E24E-4BE9-ADE8-9CD0705E7498}"/>
    <cellStyle name="Currency 2 6 5" xfId="136" xr:uid="{4EA731AE-4830-4773-A79C-B3875A8A823B}"/>
    <cellStyle name="Currency 2 6 5 2" xfId="360" xr:uid="{7FA28FEA-8949-42B7-ADA3-2C8EE7774FED}"/>
    <cellStyle name="Currency 2 6 5 2 2" xfId="1032" xr:uid="{4E8F8BC0-4756-4CBA-9BA7-B5832DD8137E}"/>
    <cellStyle name="Currency 2 6 5 2 2 2" xfId="2376" xr:uid="{0930C697-22C0-43AF-BF09-F57885712BBB}"/>
    <cellStyle name="Currency 2 6 5 2 3" xfId="1704" xr:uid="{545D520B-DB3A-41E4-9D74-0427C61D34B6}"/>
    <cellStyle name="Currency 2 6 5 3" xfId="584" xr:uid="{1B7A117B-FA2C-48B4-9C80-B70116CAD84F}"/>
    <cellStyle name="Currency 2 6 5 3 2" xfId="1256" xr:uid="{BE56FA58-A9D8-4CC5-91E8-7D6B83958928}"/>
    <cellStyle name="Currency 2 6 5 3 2 2" xfId="2600" xr:uid="{41E7B88A-5430-45FA-9730-DBC19114C316}"/>
    <cellStyle name="Currency 2 6 5 3 3" xfId="1928" xr:uid="{0499E205-0527-4141-A6C9-F681644AAD13}"/>
    <cellStyle name="Currency 2 6 5 4" xfId="808" xr:uid="{5E0C9B5B-08E1-4771-B8A4-4205DF80B714}"/>
    <cellStyle name="Currency 2 6 5 4 2" xfId="2152" xr:uid="{9EA2F6D1-78D4-4896-8724-C911CD0569E7}"/>
    <cellStyle name="Currency 2 6 5 5" xfId="1480" xr:uid="{77FA46BE-DC38-48FE-9283-C89653AFDF65}"/>
    <cellStyle name="Currency 2 6 6" xfId="248" xr:uid="{B4DDE63E-8B12-4F05-ACCF-EF72D877B775}"/>
    <cellStyle name="Currency 2 6 6 2" xfId="920" xr:uid="{2801F7B8-4E9D-477B-B74B-40C1509F348B}"/>
    <cellStyle name="Currency 2 6 6 2 2" xfId="2264" xr:uid="{D0F017B5-8A4E-454B-907F-B78C71CF9915}"/>
    <cellStyle name="Currency 2 6 6 3" xfId="1592" xr:uid="{FC509912-9DA2-41D4-B7B8-F83CCD4FA481}"/>
    <cellStyle name="Currency 2 6 7" xfId="472" xr:uid="{6AA570FE-6380-47A7-B621-98540B7C618B}"/>
    <cellStyle name="Currency 2 6 7 2" xfId="1144" xr:uid="{AAE59F27-9D29-49AC-A960-0B9C93EB36C7}"/>
    <cellStyle name="Currency 2 6 7 2 2" xfId="2488" xr:uid="{2FDC2E86-AEE3-49C2-8948-100B00FE9814}"/>
    <cellStyle name="Currency 2 6 7 3" xfId="1816" xr:uid="{4DB36795-E318-4793-8DF5-CE00E8485B5B}"/>
    <cellStyle name="Currency 2 6 8" xfId="696" xr:uid="{892E9D24-61D1-4940-B70E-1B5101B78F37}"/>
    <cellStyle name="Currency 2 6 8 2" xfId="2040" xr:uid="{5B938EE2-E2CD-473F-9F63-4D6F2ECC6E6A}"/>
    <cellStyle name="Currency 2 6 9" xfId="1368" xr:uid="{8482D830-3039-4CDD-8519-35268F3380AE}"/>
    <cellStyle name="Currency 2 7" xfId="32" xr:uid="{AD239773-CD0B-43CD-9550-3849B37A6A2A}"/>
    <cellStyle name="Currency 2 7 2" xfId="144" xr:uid="{F6139AED-82DC-4711-ACC5-241DAAA99869}"/>
    <cellStyle name="Currency 2 7 2 2" xfId="368" xr:uid="{7285BB0D-F4AA-4BEE-B0DB-2A533DBEF7CB}"/>
    <cellStyle name="Currency 2 7 2 2 2" xfId="1040" xr:uid="{293A9CCC-4C94-4922-AE35-11A726B5B683}"/>
    <cellStyle name="Currency 2 7 2 2 2 2" xfId="2384" xr:uid="{B400EBA4-7FA2-4B5E-9F12-5DB0E83C67FC}"/>
    <cellStyle name="Currency 2 7 2 2 3" xfId="1712" xr:uid="{E334B988-27DB-4E3D-AAC3-CC9EA6AC61A2}"/>
    <cellStyle name="Currency 2 7 2 3" xfId="592" xr:uid="{BC1B65B2-61E6-42FD-9A49-525DFA4C8434}"/>
    <cellStyle name="Currency 2 7 2 3 2" xfId="1264" xr:uid="{C9924675-AB69-4D71-B590-AB237773A55C}"/>
    <cellStyle name="Currency 2 7 2 3 2 2" xfId="2608" xr:uid="{9FF94FC9-6EDC-42CC-98CB-39BBDF824DB2}"/>
    <cellStyle name="Currency 2 7 2 3 3" xfId="1936" xr:uid="{07A8037D-F4D3-4F2E-A0EC-9EA4D35FD8E7}"/>
    <cellStyle name="Currency 2 7 2 4" xfId="816" xr:uid="{E9FF225F-0F0E-4C1B-AADC-32767885EE75}"/>
    <cellStyle name="Currency 2 7 2 4 2" xfId="2160" xr:uid="{A7221884-39E6-415D-96ED-7EE733B19256}"/>
    <cellStyle name="Currency 2 7 2 5" xfId="1488" xr:uid="{8509CE1B-40FE-49F8-BA47-4B04B054DE1E}"/>
    <cellStyle name="Currency 2 7 3" xfId="256" xr:uid="{D45815BC-C393-4BD0-B876-9902589ED850}"/>
    <cellStyle name="Currency 2 7 3 2" xfId="928" xr:uid="{0CAEF9B9-D683-4AF1-8FF3-2CE360B5D8CD}"/>
    <cellStyle name="Currency 2 7 3 2 2" xfId="2272" xr:uid="{F09042CA-0BE3-454B-97E3-B45C74B01CD9}"/>
    <cellStyle name="Currency 2 7 3 3" xfId="1600" xr:uid="{0CE91584-5095-4766-942E-55DE2ECA58B8}"/>
    <cellStyle name="Currency 2 7 4" xfId="480" xr:uid="{10D5199C-DEE2-4540-9254-B8DC25E70F5F}"/>
    <cellStyle name="Currency 2 7 4 2" xfId="1152" xr:uid="{2FED7314-579A-44FB-AF9F-C483B7ECEE78}"/>
    <cellStyle name="Currency 2 7 4 2 2" xfId="2496" xr:uid="{7859782C-3459-44D1-B194-4000ED56111E}"/>
    <cellStyle name="Currency 2 7 4 3" xfId="1824" xr:uid="{F68AFFB7-71A6-4966-A29E-5C60E8A27759}"/>
    <cellStyle name="Currency 2 7 5" xfId="704" xr:uid="{303F349D-F6E4-4DEE-B17C-5DB5B95764F0}"/>
    <cellStyle name="Currency 2 7 5 2" xfId="2048" xr:uid="{8E586D03-B6CF-465E-ABE1-597B73010D5A}"/>
    <cellStyle name="Currency 2 7 6" xfId="1376" xr:uid="{FE136121-407E-46F0-AA40-5E48F93547D7}"/>
    <cellStyle name="Currency 2 8" xfId="60" xr:uid="{82F0B146-C4D6-414B-8796-901755BE2000}"/>
    <cellStyle name="Currency 2 8 2" xfId="172" xr:uid="{E7B5256E-1BED-40F0-A2D4-DD75C48ACD78}"/>
    <cellStyle name="Currency 2 8 2 2" xfId="396" xr:uid="{19A40AD0-0C20-4124-A20F-B67A913746E9}"/>
    <cellStyle name="Currency 2 8 2 2 2" xfId="1068" xr:uid="{8FF52E8B-D7C3-4133-87C5-F5613C326C39}"/>
    <cellStyle name="Currency 2 8 2 2 2 2" xfId="2412" xr:uid="{65FC6F70-7B5A-4783-8841-91F479BCBEEE}"/>
    <cellStyle name="Currency 2 8 2 2 3" xfId="1740" xr:uid="{2419FBD9-C67C-4A63-8F7A-48775C4EDF06}"/>
    <cellStyle name="Currency 2 8 2 3" xfId="620" xr:uid="{EAB7A5E4-A256-427F-BB89-460AE97A8AA7}"/>
    <cellStyle name="Currency 2 8 2 3 2" xfId="1292" xr:uid="{15393437-261F-4146-85C8-C7826D026743}"/>
    <cellStyle name="Currency 2 8 2 3 2 2" xfId="2636" xr:uid="{5C649339-D0EB-4EDA-9052-84913C5DC6B1}"/>
    <cellStyle name="Currency 2 8 2 3 3" xfId="1964" xr:uid="{CB6CC738-5C53-4916-A738-D68EA276CD66}"/>
    <cellStyle name="Currency 2 8 2 4" xfId="844" xr:uid="{DC0CD0F9-AF9C-41C9-B75B-5ABC7233CEB6}"/>
    <cellStyle name="Currency 2 8 2 4 2" xfId="2188" xr:uid="{520BE17A-D942-484D-83DF-CD7119A40041}"/>
    <cellStyle name="Currency 2 8 2 5" xfId="1516" xr:uid="{384F3A93-2015-4526-B012-4F7275745A5F}"/>
    <cellStyle name="Currency 2 8 3" xfId="284" xr:uid="{8A866776-BA25-4DD5-B198-1A0CEA9CB396}"/>
    <cellStyle name="Currency 2 8 3 2" xfId="956" xr:uid="{356413A1-902A-4EAD-9912-6E6EA94DC254}"/>
    <cellStyle name="Currency 2 8 3 2 2" xfId="2300" xr:uid="{D170ED9F-A91E-447C-80E7-3035C5A2737D}"/>
    <cellStyle name="Currency 2 8 3 3" xfId="1628" xr:uid="{823D498D-6220-440D-851C-20B82F977DB5}"/>
    <cellStyle name="Currency 2 8 4" xfId="508" xr:uid="{E70B40C4-01A6-4FD4-9F99-B581BBAFD835}"/>
    <cellStyle name="Currency 2 8 4 2" xfId="1180" xr:uid="{18C1D967-DE33-4F87-805E-6F9BC2957156}"/>
    <cellStyle name="Currency 2 8 4 2 2" xfId="2524" xr:uid="{9DD25CB5-4697-4C66-970F-1CCA68BFF570}"/>
    <cellStyle name="Currency 2 8 4 3" xfId="1852" xr:uid="{FEEB5C68-ABA0-4B1B-9288-5AE6F5FBEA14}"/>
    <cellStyle name="Currency 2 8 5" xfId="732" xr:uid="{209F3884-48B3-4E0C-8B60-1B3C3C90DF33}"/>
    <cellStyle name="Currency 2 8 5 2" xfId="2076" xr:uid="{5CA572AB-ADF1-49EE-9F67-0B2EA1F81012}"/>
    <cellStyle name="Currency 2 8 6" xfId="1404" xr:uid="{30C40FF9-96D5-4D8B-9DEC-9D94DD4DD7A2}"/>
    <cellStyle name="Currency 2 9" xfId="88" xr:uid="{7FB08E54-0B7A-4D20-9822-270395D86A85}"/>
    <cellStyle name="Currency 2 9 2" xfId="200" xr:uid="{E59E57A7-B970-44A4-B67E-19439DBA22DF}"/>
    <cellStyle name="Currency 2 9 2 2" xfId="424" xr:uid="{C5E2525F-5EE0-4788-B068-39E27D1D6B89}"/>
    <cellStyle name="Currency 2 9 2 2 2" xfId="1096" xr:uid="{FB4FDBA7-8A43-4CE0-B673-7D9725515796}"/>
    <cellStyle name="Currency 2 9 2 2 2 2" xfId="2440" xr:uid="{42859310-C678-4D89-BD43-F9209DF06764}"/>
    <cellStyle name="Currency 2 9 2 2 3" xfId="1768" xr:uid="{28ED159D-7058-4713-83D8-D56729F0C4F0}"/>
    <cellStyle name="Currency 2 9 2 3" xfId="648" xr:uid="{7C5197D9-8FFB-4B55-8542-5094BFC7D4B9}"/>
    <cellStyle name="Currency 2 9 2 3 2" xfId="1320" xr:uid="{545ABCB0-BFD0-4D93-8DA3-0C33553DECCA}"/>
    <cellStyle name="Currency 2 9 2 3 2 2" xfId="2664" xr:uid="{6F24B5F6-FF14-405D-975D-5636125F7009}"/>
    <cellStyle name="Currency 2 9 2 3 3" xfId="1992" xr:uid="{9FE5DD9D-171A-40AB-BE8F-CDF9F1927F93}"/>
    <cellStyle name="Currency 2 9 2 4" xfId="872" xr:uid="{ED24C68B-FC09-4FF8-BFB3-9F631C93C8DF}"/>
    <cellStyle name="Currency 2 9 2 4 2" xfId="2216" xr:uid="{2574FE53-AF28-4268-8D93-61DB2CAEFBA9}"/>
    <cellStyle name="Currency 2 9 2 5" xfId="1544" xr:uid="{6F7C5E3E-CA18-496C-91C9-C1A500FEAEF0}"/>
    <cellStyle name="Currency 2 9 3" xfId="312" xr:uid="{604262AE-73D2-455B-92F0-D2D7A6ACE559}"/>
    <cellStyle name="Currency 2 9 3 2" xfId="984" xr:uid="{378F04FB-A8F1-4A5E-99AC-868733FA97F2}"/>
    <cellStyle name="Currency 2 9 3 2 2" xfId="2328" xr:uid="{DF9A2EAF-F5C7-4907-9512-BBD981D3AE66}"/>
    <cellStyle name="Currency 2 9 3 3" xfId="1656" xr:uid="{DCAED027-E091-404D-8AB3-BFA5F50A6282}"/>
    <cellStyle name="Currency 2 9 4" xfId="536" xr:uid="{7868D719-D484-4C80-A92A-B7DFF540DF4C}"/>
    <cellStyle name="Currency 2 9 4 2" xfId="1208" xr:uid="{3EC89274-9E69-4451-9659-7BCE40250F6F}"/>
    <cellStyle name="Currency 2 9 4 2 2" xfId="2552" xr:uid="{FA665C8D-85CA-4261-A674-FB0C5270B96C}"/>
    <cellStyle name="Currency 2 9 4 3" xfId="1880" xr:uid="{C9CD185B-5266-423A-A3CB-AC90FB23E513}"/>
    <cellStyle name="Currency 2 9 5" xfId="760" xr:uid="{B49DD57A-7421-4DD0-A11A-147D1C61B54A}"/>
    <cellStyle name="Currency 2 9 5 2" xfId="2104" xr:uid="{B9D1DAB7-0A49-48DD-8DB1-56757436A6CA}"/>
    <cellStyle name="Currency 2 9 6" xfId="1432" xr:uid="{916E114B-7DFC-40A8-8A4E-E7F5C0635A5B}"/>
    <cellStyle name="Currency 3" xfId="5" xr:uid="{1938A159-A008-4ED1-9F67-67CC48DECE6A}"/>
    <cellStyle name="Currency 3 10" xfId="229" xr:uid="{B64FC349-8BEC-4527-8657-61607A775E79}"/>
    <cellStyle name="Currency 3 10 2" xfId="901" xr:uid="{7A84E199-0DD9-4FA2-A06B-D7C534100911}"/>
    <cellStyle name="Currency 3 10 2 2" xfId="2245" xr:uid="{457273C8-5142-4297-8D2F-5847814C8A40}"/>
    <cellStyle name="Currency 3 10 3" xfId="1573" xr:uid="{6D112877-2568-462C-9343-3C70118F86B2}"/>
    <cellStyle name="Currency 3 11" xfId="453" xr:uid="{D7146C40-97F4-4ED7-BAEA-36EE15831756}"/>
    <cellStyle name="Currency 3 11 2" xfId="1125" xr:uid="{76754F4F-BE37-4BD6-AA38-005CB4F3329B}"/>
    <cellStyle name="Currency 3 11 2 2" xfId="2469" xr:uid="{B946963F-9393-48E3-B3D3-08A2C5180AFD}"/>
    <cellStyle name="Currency 3 11 3" xfId="1797" xr:uid="{57A22A4A-3621-42A7-811A-778B8E8D0873}"/>
    <cellStyle name="Currency 3 12" xfId="677" xr:uid="{E3780CE7-68F0-4505-93E3-CD8FBAEB5229}"/>
    <cellStyle name="Currency 3 12 2" xfId="2021" xr:uid="{8225B3EE-89FB-4B5C-B6AE-CAEE3D3C43A2}"/>
    <cellStyle name="Currency 3 13" xfId="1349" xr:uid="{8BAAE871-B713-40E9-B35E-4C4848E706E9}"/>
    <cellStyle name="Currency 3 2" xfId="9" xr:uid="{E15D5B77-D7DA-47E3-8C32-33461B84FCD7}"/>
    <cellStyle name="Currency 3 2 10" xfId="681" xr:uid="{C8321E59-65A2-4F7F-A3E3-C65A85DF622D}"/>
    <cellStyle name="Currency 3 2 10 2" xfId="2025" xr:uid="{A702273D-251E-43F7-9D63-A7F3B1ECF993}"/>
    <cellStyle name="Currency 3 2 11" xfId="1353" xr:uid="{55945403-4ED4-457E-8ED8-CE51F078AD69}"/>
    <cellStyle name="Currency 3 2 2" xfId="21" xr:uid="{02A9F8E1-15F9-4EAA-A327-22B406A1A85D}"/>
    <cellStyle name="Currency 3 2 2 2" xfId="49" xr:uid="{0D610BF0-2DC8-4F78-B681-38BE75CE4DC6}"/>
    <cellStyle name="Currency 3 2 2 2 2" xfId="161" xr:uid="{441135CE-E17C-4EAC-B7B9-FBD9CC362830}"/>
    <cellStyle name="Currency 3 2 2 2 2 2" xfId="385" xr:uid="{2B551608-D1D0-406E-8AC4-2ACD2917E33C}"/>
    <cellStyle name="Currency 3 2 2 2 2 2 2" xfId="1057" xr:uid="{8FB68A33-12F3-467E-B224-C3A12D3DD54D}"/>
    <cellStyle name="Currency 3 2 2 2 2 2 2 2" xfId="2401" xr:uid="{ECF743AA-E5D6-4901-9D5D-054DE94D9B4F}"/>
    <cellStyle name="Currency 3 2 2 2 2 2 3" xfId="1729" xr:uid="{8977E4BD-703D-4D44-A892-152ECEDB3EB4}"/>
    <cellStyle name="Currency 3 2 2 2 2 3" xfId="609" xr:uid="{538FE310-D735-4E5F-941F-DEE3A3FFC5C4}"/>
    <cellStyle name="Currency 3 2 2 2 2 3 2" xfId="1281" xr:uid="{F1D6D278-1186-4D8F-9485-E97BC7652EA1}"/>
    <cellStyle name="Currency 3 2 2 2 2 3 2 2" xfId="2625" xr:uid="{05FDF427-D991-4820-AA6B-66408A1EB307}"/>
    <cellStyle name="Currency 3 2 2 2 2 3 3" xfId="1953" xr:uid="{7D31BF17-974A-475B-B59A-E3228F1C7C6E}"/>
    <cellStyle name="Currency 3 2 2 2 2 4" xfId="833" xr:uid="{C86A4EDE-1B7A-4391-B726-37E0B2AC68ED}"/>
    <cellStyle name="Currency 3 2 2 2 2 4 2" xfId="2177" xr:uid="{EB7EB6E8-6A06-4EC7-A027-6AFFD9BB3786}"/>
    <cellStyle name="Currency 3 2 2 2 2 5" xfId="1505" xr:uid="{09D3FBA5-F946-4575-ADCC-0104938C5A7B}"/>
    <cellStyle name="Currency 3 2 2 2 3" xfId="273" xr:uid="{56121CD6-B3DC-4DA5-9B3E-9E2EEE76DD23}"/>
    <cellStyle name="Currency 3 2 2 2 3 2" xfId="945" xr:uid="{524D6E11-988C-45EB-916C-D8A8DBFDA665}"/>
    <cellStyle name="Currency 3 2 2 2 3 2 2" xfId="2289" xr:uid="{3F6A9079-B534-4261-8BB9-2A49C9D260ED}"/>
    <cellStyle name="Currency 3 2 2 2 3 3" xfId="1617" xr:uid="{04186869-C740-4A5B-BF06-E21B00F39EAB}"/>
    <cellStyle name="Currency 3 2 2 2 4" xfId="497" xr:uid="{3EC9005E-9F98-4CCD-A306-993F9DCD421C}"/>
    <cellStyle name="Currency 3 2 2 2 4 2" xfId="1169" xr:uid="{120F263E-B471-4FCE-A111-CF8DA01C5AF5}"/>
    <cellStyle name="Currency 3 2 2 2 4 2 2" xfId="2513" xr:uid="{3447EA44-4BB2-4360-AE7F-C3F22A38FE94}"/>
    <cellStyle name="Currency 3 2 2 2 4 3" xfId="1841" xr:uid="{4C77955D-73B4-4D81-9B18-77E06C12FC71}"/>
    <cellStyle name="Currency 3 2 2 2 5" xfId="721" xr:uid="{2FB802AC-D2C2-4BD8-8D76-DC613713ACFC}"/>
    <cellStyle name="Currency 3 2 2 2 5 2" xfId="2065" xr:uid="{3E8BD12B-6870-4A67-9F17-4256DEF803BD}"/>
    <cellStyle name="Currency 3 2 2 2 6" xfId="1393" xr:uid="{66B0A4B7-0DE7-4083-9E94-A96D55679FFA}"/>
    <cellStyle name="Currency 3 2 2 3" xfId="77" xr:uid="{2A5A3121-2654-4EA0-A57D-FBCDBA1A97F9}"/>
    <cellStyle name="Currency 3 2 2 3 2" xfId="189" xr:uid="{1E1EB847-6FC5-414A-9C76-AF88D60AE2C2}"/>
    <cellStyle name="Currency 3 2 2 3 2 2" xfId="413" xr:uid="{064E4FF0-F72F-4597-B42F-DD4D6A274DBC}"/>
    <cellStyle name="Currency 3 2 2 3 2 2 2" xfId="1085" xr:uid="{D7676F18-DB81-4583-89ED-9B1E445A1725}"/>
    <cellStyle name="Currency 3 2 2 3 2 2 2 2" xfId="2429" xr:uid="{8FD16EFD-77C6-45BA-9098-166F281205A1}"/>
    <cellStyle name="Currency 3 2 2 3 2 2 3" xfId="1757" xr:uid="{0690BE7E-5DE4-4C2E-95C4-A9BFA548F4B9}"/>
    <cellStyle name="Currency 3 2 2 3 2 3" xfId="637" xr:uid="{776EBCA5-2043-4834-AC9F-62D718AA672C}"/>
    <cellStyle name="Currency 3 2 2 3 2 3 2" xfId="1309" xr:uid="{AABBB36F-8B44-4EEF-A51E-462E30424F04}"/>
    <cellStyle name="Currency 3 2 2 3 2 3 2 2" xfId="2653" xr:uid="{A78F4493-B189-463B-8E8B-AAD3C949C91C}"/>
    <cellStyle name="Currency 3 2 2 3 2 3 3" xfId="1981" xr:uid="{254C5B7C-19E6-44BA-BB61-D5D0E6975608}"/>
    <cellStyle name="Currency 3 2 2 3 2 4" xfId="861" xr:uid="{CA96077D-7666-4FF9-8FF9-2C937BBBF594}"/>
    <cellStyle name="Currency 3 2 2 3 2 4 2" xfId="2205" xr:uid="{BE57963D-FC61-4B63-8E62-1B481ACC7B1A}"/>
    <cellStyle name="Currency 3 2 2 3 2 5" xfId="1533" xr:uid="{78EA3DBE-8780-4EC7-98F2-7C6EAB115798}"/>
    <cellStyle name="Currency 3 2 2 3 3" xfId="301" xr:uid="{A8EE6C25-B99C-455B-948C-35BBC7ACFE3B}"/>
    <cellStyle name="Currency 3 2 2 3 3 2" xfId="973" xr:uid="{035A9F5D-D9C1-4676-AA12-12DF6ED6A507}"/>
    <cellStyle name="Currency 3 2 2 3 3 2 2" xfId="2317" xr:uid="{B02141DE-5479-4D0D-A3BE-B199FD58EE03}"/>
    <cellStyle name="Currency 3 2 2 3 3 3" xfId="1645" xr:uid="{B112E61D-DC42-4DCA-A413-DFD7A405B0CD}"/>
    <cellStyle name="Currency 3 2 2 3 4" xfId="525" xr:uid="{FB1507DE-2271-448F-9EC0-39AF6225C21E}"/>
    <cellStyle name="Currency 3 2 2 3 4 2" xfId="1197" xr:uid="{5589502E-6D9E-4A4E-B3A5-7FB40F53DFA7}"/>
    <cellStyle name="Currency 3 2 2 3 4 2 2" xfId="2541" xr:uid="{A15595ED-0E13-4B20-B3FE-908F578FDCDA}"/>
    <cellStyle name="Currency 3 2 2 3 4 3" xfId="1869" xr:uid="{C699DF2C-B87C-45E7-85B1-EC1CAA730EBC}"/>
    <cellStyle name="Currency 3 2 2 3 5" xfId="749" xr:uid="{4C36E1A1-4215-4FD6-A947-A5332FE43D52}"/>
    <cellStyle name="Currency 3 2 2 3 5 2" xfId="2093" xr:uid="{502C291A-C435-4D9B-BF4B-FEAFB9FFECBB}"/>
    <cellStyle name="Currency 3 2 2 3 6" xfId="1421" xr:uid="{E54AE0E2-A1DD-4D83-AA34-2A3523642D37}"/>
    <cellStyle name="Currency 3 2 2 4" xfId="105" xr:uid="{1AE5D554-3CF1-45A1-AD03-8DC19E81AF92}"/>
    <cellStyle name="Currency 3 2 2 4 2" xfId="217" xr:uid="{02CD78C8-2CBE-4BA5-87AB-8F73101D0E97}"/>
    <cellStyle name="Currency 3 2 2 4 2 2" xfId="441" xr:uid="{CC44671B-BFEB-4C85-8C56-EDE0CD5E15E4}"/>
    <cellStyle name="Currency 3 2 2 4 2 2 2" xfId="1113" xr:uid="{D437807E-7431-4039-967E-1BE71CEA140A}"/>
    <cellStyle name="Currency 3 2 2 4 2 2 2 2" xfId="2457" xr:uid="{4F78BC61-218C-41C2-A0A1-AC42E53CFACE}"/>
    <cellStyle name="Currency 3 2 2 4 2 2 3" xfId="1785" xr:uid="{5AD5B99D-0F54-4C03-9CD3-284A86320313}"/>
    <cellStyle name="Currency 3 2 2 4 2 3" xfId="665" xr:uid="{48BF670E-5CD8-4F53-897C-93E5462F9F78}"/>
    <cellStyle name="Currency 3 2 2 4 2 3 2" xfId="1337" xr:uid="{9EC2647B-47C3-4A05-A85D-976A408EF377}"/>
    <cellStyle name="Currency 3 2 2 4 2 3 2 2" xfId="2681" xr:uid="{4A5BD599-9190-4616-8A41-21D89A76C423}"/>
    <cellStyle name="Currency 3 2 2 4 2 3 3" xfId="2009" xr:uid="{1A733EB1-0F00-44BD-8252-6F3BC27E41F9}"/>
    <cellStyle name="Currency 3 2 2 4 2 4" xfId="889" xr:uid="{A17C52FF-5E9C-43A6-BD2B-00FC0759E451}"/>
    <cellStyle name="Currency 3 2 2 4 2 4 2" xfId="2233" xr:uid="{3708B9FE-EE27-431C-8659-DF301F7BC81B}"/>
    <cellStyle name="Currency 3 2 2 4 2 5" xfId="1561" xr:uid="{C90D75C7-5E22-4F22-9F38-2925863F4672}"/>
    <cellStyle name="Currency 3 2 2 4 3" xfId="329" xr:uid="{9F7E05DB-E64C-421A-B000-76521285DF35}"/>
    <cellStyle name="Currency 3 2 2 4 3 2" xfId="1001" xr:uid="{B90CA45B-48CA-4D63-A587-3CCEBB7B1ABD}"/>
    <cellStyle name="Currency 3 2 2 4 3 2 2" xfId="2345" xr:uid="{155FB506-33F7-4C23-9394-1CE847DD1340}"/>
    <cellStyle name="Currency 3 2 2 4 3 3" xfId="1673" xr:uid="{8D19471F-C8B5-4E63-89C9-843D79848090}"/>
    <cellStyle name="Currency 3 2 2 4 4" xfId="553" xr:uid="{DDC2CC1E-93BA-4E97-93E9-5F844AF278DE}"/>
    <cellStyle name="Currency 3 2 2 4 4 2" xfId="1225" xr:uid="{D69611CA-A3D6-4004-87DF-3D203BD3A567}"/>
    <cellStyle name="Currency 3 2 2 4 4 2 2" xfId="2569" xr:uid="{59FD7A62-9E83-44E3-8F6E-66594E6C9F74}"/>
    <cellStyle name="Currency 3 2 2 4 4 3" xfId="1897" xr:uid="{B93282F1-2757-44C1-81FE-F752E986FE27}"/>
    <cellStyle name="Currency 3 2 2 4 5" xfId="777" xr:uid="{8846B437-02A3-4065-80B7-73A5FE4FAF8D}"/>
    <cellStyle name="Currency 3 2 2 4 5 2" xfId="2121" xr:uid="{125895AC-76E0-4E41-ACCD-03A64B3863D4}"/>
    <cellStyle name="Currency 3 2 2 4 6" xfId="1449" xr:uid="{CB964390-3BD1-489D-8CC3-AA7EEE6B231B}"/>
    <cellStyle name="Currency 3 2 2 5" xfId="133" xr:uid="{DBDF7B25-703C-475C-88BC-83EA3FD7DD85}"/>
    <cellStyle name="Currency 3 2 2 5 2" xfId="357" xr:uid="{69517121-4451-4554-97E2-B03942C645A7}"/>
    <cellStyle name="Currency 3 2 2 5 2 2" xfId="1029" xr:uid="{C5E2D41A-0682-4A23-B180-E6A4B7F57DD8}"/>
    <cellStyle name="Currency 3 2 2 5 2 2 2" xfId="2373" xr:uid="{7952BC52-B946-4C71-A1D8-0C04E97370CC}"/>
    <cellStyle name="Currency 3 2 2 5 2 3" xfId="1701" xr:uid="{E9BE9897-3696-4CA6-8F6E-DABB590DEC60}"/>
    <cellStyle name="Currency 3 2 2 5 3" xfId="581" xr:uid="{23610434-4FF0-484B-8BCB-D3B070833494}"/>
    <cellStyle name="Currency 3 2 2 5 3 2" xfId="1253" xr:uid="{B7A50912-FA44-40B5-A59A-D91C3381EC14}"/>
    <cellStyle name="Currency 3 2 2 5 3 2 2" xfId="2597" xr:uid="{5E59725B-670F-4691-97BE-677368B8B30C}"/>
    <cellStyle name="Currency 3 2 2 5 3 3" xfId="1925" xr:uid="{96FCBBAC-0DA0-4AA2-8277-5704A4105473}"/>
    <cellStyle name="Currency 3 2 2 5 4" xfId="805" xr:uid="{2F943BB1-D2E2-48AE-BE28-CD341AE7E5BF}"/>
    <cellStyle name="Currency 3 2 2 5 4 2" xfId="2149" xr:uid="{559820E4-F7D8-458C-8EDA-F5A6DDDF015C}"/>
    <cellStyle name="Currency 3 2 2 5 5" xfId="1477" xr:uid="{F9BFE921-5FAD-472A-8998-D332D6308F9F}"/>
    <cellStyle name="Currency 3 2 2 6" xfId="245" xr:uid="{0B80AC6E-C73D-44C6-8F3C-1B77432EEC70}"/>
    <cellStyle name="Currency 3 2 2 6 2" xfId="917" xr:uid="{78B21DF3-8FC6-4EF7-A7FF-953C19A75DDE}"/>
    <cellStyle name="Currency 3 2 2 6 2 2" xfId="2261" xr:uid="{0F6A817A-D0E3-43AB-BAF3-EDAADD12CE9E}"/>
    <cellStyle name="Currency 3 2 2 6 3" xfId="1589" xr:uid="{BA35D693-99FC-459B-9EF0-C58D52864F73}"/>
    <cellStyle name="Currency 3 2 2 7" xfId="469" xr:uid="{B8157F6A-56D3-47F4-AF71-F33E42752410}"/>
    <cellStyle name="Currency 3 2 2 7 2" xfId="1141" xr:uid="{44C67579-9A70-40AB-8224-4FBA46254850}"/>
    <cellStyle name="Currency 3 2 2 7 2 2" xfId="2485" xr:uid="{32CADE1E-1ED3-4007-AFFC-AD6FEC6105E3}"/>
    <cellStyle name="Currency 3 2 2 7 3" xfId="1813" xr:uid="{F44F52E6-FAFF-4A63-8FBC-28A36AA99CB6}"/>
    <cellStyle name="Currency 3 2 2 8" xfId="693" xr:uid="{DED9982E-6EEF-4A1D-96AD-79C0B9421831}"/>
    <cellStyle name="Currency 3 2 2 8 2" xfId="2037" xr:uid="{3342219D-C2ED-4FF6-B611-09DA6FACB7FD}"/>
    <cellStyle name="Currency 3 2 2 9" xfId="1365" xr:uid="{1D474E57-77AB-4A10-A946-A606B73E07D0}"/>
    <cellStyle name="Currency 3 2 3" xfId="29" xr:uid="{356B7CA6-F3EF-432E-95C1-6FE52A2F9FD3}"/>
    <cellStyle name="Currency 3 2 3 2" xfId="57" xr:uid="{B9DA810D-2B7A-41EA-92D3-CA9C07E0E446}"/>
    <cellStyle name="Currency 3 2 3 2 2" xfId="169" xr:uid="{7B8C95CC-8A8F-4B9B-AD6A-D84F42714528}"/>
    <cellStyle name="Currency 3 2 3 2 2 2" xfId="393" xr:uid="{2F049D41-66C3-4586-BE8C-37C9D3647E23}"/>
    <cellStyle name="Currency 3 2 3 2 2 2 2" xfId="1065" xr:uid="{252F0235-F32C-46F4-8A78-F5BC84532D23}"/>
    <cellStyle name="Currency 3 2 3 2 2 2 2 2" xfId="2409" xr:uid="{1CE223CB-5716-4F8E-A172-E4C2CB5B1716}"/>
    <cellStyle name="Currency 3 2 3 2 2 2 3" xfId="1737" xr:uid="{DE26128E-19C1-42EA-B806-C8632BF1F8EE}"/>
    <cellStyle name="Currency 3 2 3 2 2 3" xfId="617" xr:uid="{DCB6549C-BDEA-4F7F-967F-F338407E316B}"/>
    <cellStyle name="Currency 3 2 3 2 2 3 2" xfId="1289" xr:uid="{B779EDC3-5478-46CC-BD61-94FBBF9BFC32}"/>
    <cellStyle name="Currency 3 2 3 2 2 3 2 2" xfId="2633" xr:uid="{67CD482B-9BEA-4FA8-A021-988AEA39D68E}"/>
    <cellStyle name="Currency 3 2 3 2 2 3 3" xfId="1961" xr:uid="{C0F4431D-4692-4F0B-9365-469B28201A14}"/>
    <cellStyle name="Currency 3 2 3 2 2 4" xfId="841" xr:uid="{A9AEE3EE-5479-4E6A-A7A1-C323BD3DB0A5}"/>
    <cellStyle name="Currency 3 2 3 2 2 4 2" xfId="2185" xr:uid="{EE529338-9DCE-42DC-B57D-6EBB2B5B1B21}"/>
    <cellStyle name="Currency 3 2 3 2 2 5" xfId="1513" xr:uid="{19B8A3D1-48AB-4BEA-AF89-81248D6D1088}"/>
    <cellStyle name="Currency 3 2 3 2 3" xfId="281" xr:uid="{5B6F3FDC-F7DF-4AFF-993B-D97C1B409223}"/>
    <cellStyle name="Currency 3 2 3 2 3 2" xfId="953" xr:uid="{004E204B-83FB-4FFD-AB25-968574F74E68}"/>
    <cellStyle name="Currency 3 2 3 2 3 2 2" xfId="2297" xr:uid="{64C27613-933B-449A-97AF-CED25688C65A}"/>
    <cellStyle name="Currency 3 2 3 2 3 3" xfId="1625" xr:uid="{6DF82AD6-69D2-49F4-9AEC-39A9E023B056}"/>
    <cellStyle name="Currency 3 2 3 2 4" xfId="505" xr:uid="{079486FF-FE5C-4DCC-8732-FB45094CB1A5}"/>
    <cellStyle name="Currency 3 2 3 2 4 2" xfId="1177" xr:uid="{4AE40702-91CF-419A-8831-17350CEA3A03}"/>
    <cellStyle name="Currency 3 2 3 2 4 2 2" xfId="2521" xr:uid="{477DFAF2-11A4-4E49-A062-882511DF55EC}"/>
    <cellStyle name="Currency 3 2 3 2 4 3" xfId="1849" xr:uid="{43C1517C-978F-456E-B0A3-928247451C10}"/>
    <cellStyle name="Currency 3 2 3 2 5" xfId="729" xr:uid="{AEB584B6-3407-4A1C-BC48-49667EE9A9D9}"/>
    <cellStyle name="Currency 3 2 3 2 5 2" xfId="2073" xr:uid="{C8EDB569-7CCA-4249-AA5F-BDE1C18AFC42}"/>
    <cellStyle name="Currency 3 2 3 2 6" xfId="1401" xr:uid="{A0A3DFF2-8684-429B-90C0-6FDB4A45F736}"/>
    <cellStyle name="Currency 3 2 3 3" xfId="85" xr:uid="{BFE5796E-353D-43CC-B076-8CBAA4AA17FF}"/>
    <cellStyle name="Currency 3 2 3 3 2" xfId="197" xr:uid="{D37D3196-133C-486D-A2DC-A296D6C3616B}"/>
    <cellStyle name="Currency 3 2 3 3 2 2" xfId="421" xr:uid="{51F9B7D9-46E7-42A2-82C1-8FD507B99D65}"/>
    <cellStyle name="Currency 3 2 3 3 2 2 2" xfId="1093" xr:uid="{47356973-6E19-4EF7-B76C-EF68BC92C520}"/>
    <cellStyle name="Currency 3 2 3 3 2 2 2 2" xfId="2437" xr:uid="{EC4C1083-0874-42DA-9C55-88A32DA5B28B}"/>
    <cellStyle name="Currency 3 2 3 3 2 2 3" xfId="1765" xr:uid="{CF5CD961-19DF-4526-9BE6-EEE96B903F8C}"/>
    <cellStyle name="Currency 3 2 3 3 2 3" xfId="645" xr:uid="{C290465F-8C64-49DB-85A1-6D08BB7F6083}"/>
    <cellStyle name="Currency 3 2 3 3 2 3 2" xfId="1317" xr:uid="{2C671C6A-143F-45EB-BC88-3D8C9CE848BE}"/>
    <cellStyle name="Currency 3 2 3 3 2 3 2 2" xfId="2661" xr:uid="{BE0CD1C3-59B6-4464-8EC7-87D751454799}"/>
    <cellStyle name="Currency 3 2 3 3 2 3 3" xfId="1989" xr:uid="{8AB11A2D-83AF-42B5-B761-12F79EB470FF}"/>
    <cellStyle name="Currency 3 2 3 3 2 4" xfId="869" xr:uid="{4B55BB88-6713-4533-A049-0FCFF407D5D1}"/>
    <cellStyle name="Currency 3 2 3 3 2 4 2" xfId="2213" xr:uid="{A5E29C33-B843-40F9-83A9-317C8DB60030}"/>
    <cellStyle name="Currency 3 2 3 3 2 5" xfId="1541" xr:uid="{3216634B-643D-457C-8218-6DA389FA72A3}"/>
    <cellStyle name="Currency 3 2 3 3 3" xfId="309" xr:uid="{FDF1F540-0977-460B-BB4E-2B14BEC06D85}"/>
    <cellStyle name="Currency 3 2 3 3 3 2" xfId="981" xr:uid="{56AFA6B2-03EC-44A9-9C0E-4FDDCEE27234}"/>
    <cellStyle name="Currency 3 2 3 3 3 2 2" xfId="2325" xr:uid="{DFE0DAA2-63EC-4D0A-9EB6-A42473AB6F83}"/>
    <cellStyle name="Currency 3 2 3 3 3 3" xfId="1653" xr:uid="{63F05CE6-9FE4-41BD-A7B6-D9610D4081B1}"/>
    <cellStyle name="Currency 3 2 3 3 4" xfId="533" xr:uid="{2DA5CD88-0F74-40E8-9AAA-85624CCF7304}"/>
    <cellStyle name="Currency 3 2 3 3 4 2" xfId="1205" xr:uid="{23F04C8C-08FC-4399-A95D-6FC60CAD8888}"/>
    <cellStyle name="Currency 3 2 3 3 4 2 2" xfId="2549" xr:uid="{E628325F-1114-450A-8D9E-E3B758F581D6}"/>
    <cellStyle name="Currency 3 2 3 3 4 3" xfId="1877" xr:uid="{2846B779-886D-4710-8565-E6804E582622}"/>
    <cellStyle name="Currency 3 2 3 3 5" xfId="757" xr:uid="{8531F449-C1C2-46BB-85A8-D8C9D01B945D}"/>
    <cellStyle name="Currency 3 2 3 3 5 2" xfId="2101" xr:uid="{7229133C-E9DD-46D9-96C2-15CB7428B243}"/>
    <cellStyle name="Currency 3 2 3 3 6" xfId="1429" xr:uid="{E37279F6-24D9-4654-9306-5660F5848698}"/>
    <cellStyle name="Currency 3 2 3 4" xfId="113" xr:uid="{88938774-B607-410A-B4BA-BD8B5859DBD5}"/>
    <cellStyle name="Currency 3 2 3 4 2" xfId="225" xr:uid="{49C24AF0-C1D4-43DC-AB92-D1064311EDAF}"/>
    <cellStyle name="Currency 3 2 3 4 2 2" xfId="449" xr:uid="{1F07907B-1296-4D01-B0C6-ED744231E8F9}"/>
    <cellStyle name="Currency 3 2 3 4 2 2 2" xfId="1121" xr:uid="{591AA0B9-14D4-4E1C-B78D-861836E8FDF0}"/>
    <cellStyle name="Currency 3 2 3 4 2 2 2 2" xfId="2465" xr:uid="{E141F92A-A86B-4B5B-940A-59B86AA713B0}"/>
    <cellStyle name="Currency 3 2 3 4 2 2 3" xfId="1793" xr:uid="{4180A82A-37D1-43E9-BE1D-4FFA09B161CD}"/>
    <cellStyle name="Currency 3 2 3 4 2 3" xfId="673" xr:uid="{F6B10D12-CF95-42B2-8862-DD1A4C334A6B}"/>
    <cellStyle name="Currency 3 2 3 4 2 3 2" xfId="1345" xr:uid="{C914967C-9188-4163-AF0F-11674111C4B9}"/>
    <cellStyle name="Currency 3 2 3 4 2 3 2 2" xfId="2689" xr:uid="{E4707B47-EACD-4485-AE7F-45F6410BFFAD}"/>
    <cellStyle name="Currency 3 2 3 4 2 3 3" xfId="2017" xr:uid="{117EFFCD-67BA-494D-ACB3-95D4D73CF68D}"/>
    <cellStyle name="Currency 3 2 3 4 2 4" xfId="897" xr:uid="{DC393CD7-60B6-4F40-866C-2F00F7F7CDBF}"/>
    <cellStyle name="Currency 3 2 3 4 2 4 2" xfId="2241" xr:uid="{47B4E298-585D-424D-9A20-F16650268606}"/>
    <cellStyle name="Currency 3 2 3 4 2 5" xfId="1569" xr:uid="{239FF75E-1780-4CF9-947C-7A31E1F1AF41}"/>
    <cellStyle name="Currency 3 2 3 4 3" xfId="337" xr:uid="{FD51934D-2CB0-4C79-9E84-BF1ED69F556C}"/>
    <cellStyle name="Currency 3 2 3 4 3 2" xfId="1009" xr:uid="{04EE9980-797E-453B-BBB4-4C14A5F9BDA5}"/>
    <cellStyle name="Currency 3 2 3 4 3 2 2" xfId="2353" xr:uid="{59C1806C-9537-4D0E-A435-28366163CF73}"/>
    <cellStyle name="Currency 3 2 3 4 3 3" xfId="1681" xr:uid="{49BA8E4B-7A19-42D1-A253-CCAC9194E06B}"/>
    <cellStyle name="Currency 3 2 3 4 4" xfId="561" xr:uid="{4F353022-B80C-4788-B252-010325EE38D0}"/>
    <cellStyle name="Currency 3 2 3 4 4 2" xfId="1233" xr:uid="{FE54B9F2-33AB-4567-87BC-1A3A8ACF392F}"/>
    <cellStyle name="Currency 3 2 3 4 4 2 2" xfId="2577" xr:uid="{2593B607-CD63-411E-96F3-62E3AA3E7D0E}"/>
    <cellStyle name="Currency 3 2 3 4 4 3" xfId="1905" xr:uid="{DEF23BF5-D21E-48E7-A585-313FDBC56C58}"/>
    <cellStyle name="Currency 3 2 3 4 5" xfId="785" xr:uid="{09B56D79-0AA1-4933-BFDE-C2F6D770C1E1}"/>
    <cellStyle name="Currency 3 2 3 4 5 2" xfId="2129" xr:uid="{915EDC13-F563-4BC3-B242-D1553F251B28}"/>
    <cellStyle name="Currency 3 2 3 4 6" xfId="1457" xr:uid="{FB3CB3A8-86DB-4CAE-8350-6F8C2A255C10}"/>
    <cellStyle name="Currency 3 2 3 5" xfId="141" xr:uid="{22E043BD-8FBF-40E5-87C6-53D714E914F1}"/>
    <cellStyle name="Currency 3 2 3 5 2" xfId="365" xr:uid="{D5E3842D-71FC-4675-A562-6E2D2A1962F4}"/>
    <cellStyle name="Currency 3 2 3 5 2 2" xfId="1037" xr:uid="{AD9F1BE6-52D1-4E4F-AEA1-D2B5D2C2BCEE}"/>
    <cellStyle name="Currency 3 2 3 5 2 2 2" xfId="2381" xr:uid="{68418623-ECB0-4D44-9A40-6D3EDD979A63}"/>
    <cellStyle name="Currency 3 2 3 5 2 3" xfId="1709" xr:uid="{59476CA2-DA72-45B5-93F3-A26AA360F9B2}"/>
    <cellStyle name="Currency 3 2 3 5 3" xfId="589" xr:uid="{18369501-6467-4817-A2F6-2AB29A05B8D1}"/>
    <cellStyle name="Currency 3 2 3 5 3 2" xfId="1261" xr:uid="{37FFD652-2A98-4FF2-8A72-7F14A37AD01E}"/>
    <cellStyle name="Currency 3 2 3 5 3 2 2" xfId="2605" xr:uid="{5845C481-EB39-425A-82E0-7038FA0A87DD}"/>
    <cellStyle name="Currency 3 2 3 5 3 3" xfId="1933" xr:uid="{E7E75A1A-BEE2-4256-BC5D-1117BB7C2133}"/>
    <cellStyle name="Currency 3 2 3 5 4" xfId="813" xr:uid="{E96F5A80-5124-4737-8269-0D9AEA8B3181}"/>
    <cellStyle name="Currency 3 2 3 5 4 2" xfId="2157" xr:uid="{930EA175-FBF3-41AE-8865-EA9B264BAA2E}"/>
    <cellStyle name="Currency 3 2 3 5 5" xfId="1485" xr:uid="{DD52F81A-3DF1-4923-A331-EE5330141D14}"/>
    <cellStyle name="Currency 3 2 3 6" xfId="253" xr:uid="{9FBBACB1-0C78-4E73-985B-57BD424F1155}"/>
    <cellStyle name="Currency 3 2 3 6 2" xfId="925" xr:uid="{FCCD2187-AC54-4FD9-9034-58F1C6F85FB9}"/>
    <cellStyle name="Currency 3 2 3 6 2 2" xfId="2269" xr:uid="{C840037B-C880-471C-A9A1-2236905DF6AA}"/>
    <cellStyle name="Currency 3 2 3 6 3" xfId="1597" xr:uid="{CB8D1375-026A-4FD7-A574-3F74AFC64DD4}"/>
    <cellStyle name="Currency 3 2 3 7" xfId="477" xr:uid="{7959E173-1CFC-493B-8D08-EF40514D23DE}"/>
    <cellStyle name="Currency 3 2 3 7 2" xfId="1149" xr:uid="{D40C7EE3-8937-4DFE-9280-0C7311932BF8}"/>
    <cellStyle name="Currency 3 2 3 7 2 2" xfId="2493" xr:uid="{B10065AF-7D89-40FE-BF0B-728D876E52EF}"/>
    <cellStyle name="Currency 3 2 3 7 3" xfId="1821" xr:uid="{5FD6385C-13AF-47ED-A316-16940322B0A9}"/>
    <cellStyle name="Currency 3 2 3 8" xfId="701" xr:uid="{43D9263F-2B4A-472F-B862-71A7D5382B90}"/>
    <cellStyle name="Currency 3 2 3 8 2" xfId="2045" xr:uid="{68315A76-88FD-48B0-8AF2-7C0EB744BF36}"/>
    <cellStyle name="Currency 3 2 3 9" xfId="1373" xr:uid="{274DB901-AC99-4703-832F-3ED8E9BECFC5}"/>
    <cellStyle name="Currency 3 2 4" xfId="37" xr:uid="{AA9E5D5F-1CBE-48AC-AA73-A1249CF64E9D}"/>
    <cellStyle name="Currency 3 2 4 2" xfId="149" xr:uid="{10DC11A6-5C31-406D-B074-10FD74721495}"/>
    <cellStyle name="Currency 3 2 4 2 2" xfId="373" xr:uid="{D7AC343A-1C19-4FA3-B886-A70EAFB91A0E}"/>
    <cellStyle name="Currency 3 2 4 2 2 2" xfId="1045" xr:uid="{8EE72C31-03E6-4621-A65D-22E10EF76832}"/>
    <cellStyle name="Currency 3 2 4 2 2 2 2" xfId="2389" xr:uid="{279C0F66-800E-46A2-B52E-A92ED4065A45}"/>
    <cellStyle name="Currency 3 2 4 2 2 3" xfId="1717" xr:uid="{915EC32B-122B-4644-B241-81154A2C34CD}"/>
    <cellStyle name="Currency 3 2 4 2 3" xfId="597" xr:uid="{C3DEC538-E4BD-4E56-B501-A2C155958A72}"/>
    <cellStyle name="Currency 3 2 4 2 3 2" xfId="1269" xr:uid="{6B1BD0E6-BA86-437E-A4D1-3B37FA64E893}"/>
    <cellStyle name="Currency 3 2 4 2 3 2 2" xfId="2613" xr:uid="{EB49C0B5-0AE9-47B1-A34F-8FD9679FEC3A}"/>
    <cellStyle name="Currency 3 2 4 2 3 3" xfId="1941" xr:uid="{5FEEA7F1-AF1F-4AF0-A9ED-EF0313B4EFC4}"/>
    <cellStyle name="Currency 3 2 4 2 4" xfId="821" xr:uid="{C300F8BA-25F5-49C8-840D-852917A89FA6}"/>
    <cellStyle name="Currency 3 2 4 2 4 2" xfId="2165" xr:uid="{02A08C75-B5D7-43C8-95D5-56044C70FB00}"/>
    <cellStyle name="Currency 3 2 4 2 5" xfId="1493" xr:uid="{5A671074-D584-4438-AD52-6F5485052615}"/>
    <cellStyle name="Currency 3 2 4 3" xfId="261" xr:uid="{E171F289-D7DB-4655-88DB-FEF4C29BE72F}"/>
    <cellStyle name="Currency 3 2 4 3 2" xfId="933" xr:uid="{260F560E-735F-4B66-A76E-5E9BD0E5964E}"/>
    <cellStyle name="Currency 3 2 4 3 2 2" xfId="2277" xr:uid="{021C1E8B-B2FC-41A1-94D2-FE21F004CBF5}"/>
    <cellStyle name="Currency 3 2 4 3 3" xfId="1605" xr:uid="{E5F85875-515E-435A-B39A-BC9D80D3FAEF}"/>
    <cellStyle name="Currency 3 2 4 4" xfId="485" xr:uid="{68B104A0-062E-4117-AFCC-EE813DAB7F97}"/>
    <cellStyle name="Currency 3 2 4 4 2" xfId="1157" xr:uid="{5288B005-BD27-46C3-8DBB-273146843E6F}"/>
    <cellStyle name="Currency 3 2 4 4 2 2" xfId="2501" xr:uid="{72270914-F74E-4E16-A0F5-8500E2052C63}"/>
    <cellStyle name="Currency 3 2 4 4 3" xfId="1829" xr:uid="{C98E7539-5F85-4532-9E2A-ECB4956024B3}"/>
    <cellStyle name="Currency 3 2 4 5" xfId="709" xr:uid="{3E34C3E1-D243-4DD7-A456-834EEA3A48F7}"/>
    <cellStyle name="Currency 3 2 4 5 2" xfId="2053" xr:uid="{0C29396E-BE3C-4C9E-A541-C211797C5894}"/>
    <cellStyle name="Currency 3 2 4 6" xfId="1381" xr:uid="{C907AB47-3C18-4C8F-9F75-105731A08F85}"/>
    <cellStyle name="Currency 3 2 5" xfId="65" xr:uid="{4CA95983-BAB1-4BF7-92C1-054F7467080B}"/>
    <cellStyle name="Currency 3 2 5 2" xfId="177" xr:uid="{0781C6C7-8FF7-4CF7-8257-BB5E97A294F8}"/>
    <cellStyle name="Currency 3 2 5 2 2" xfId="401" xr:uid="{D1E4DC62-2DA1-4DE5-BCD0-2E14D05A5FC4}"/>
    <cellStyle name="Currency 3 2 5 2 2 2" xfId="1073" xr:uid="{C2A5F68A-27AC-4DD2-9582-5C256EA9E062}"/>
    <cellStyle name="Currency 3 2 5 2 2 2 2" xfId="2417" xr:uid="{492E47F4-8ABC-4183-BBCE-C1E8E56CA6DF}"/>
    <cellStyle name="Currency 3 2 5 2 2 3" xfId="1745" xr:uid="{D28A19B6-3616-40B5-A693-C7D3078FEC3E}"/>
    <cellStyle name="Currency 3 2 5 2 3" xfId="625" xr:uid="{FF62EC0E-3C5F-4316-835D-1F10AE1CB1E2}"/>
    <cellStyle name="Currency 3 2 5 2 3 2" xfId="1297" xr:uid="{1C5114DD-92DD-4FA2-9DD7-922577A6D7C0}"/>
    <cellStyle name="Currency 3 2 5 2 3 2 2" xfId="2641" xr:uid="{420A7A2D-77A9-4940-9738-F20D05891735}"/>
    <cellStyle name="Currency 3 2 5 2 3 3" xfId="1969" xr:uid="{0EAAA904-34CE-40FF-8954-4236F8A9D4FE}"/>
    <cellStyle name="Currency 3 2 5 2 4" xfId="849" xr:uid="{2FF846B0-2F13-4606-AF31-EB3B27C0FE6E}"/>
    <cellStyle name="Currency 3 2 5 2 4 2" xfId="2193" xr:uid="{7135EAAA-BD2D-42E5-8E55-6170B521788D}"/>
    <cellStyle name="Currency 3 2 5 2 5" xfId="1521" xr:uid="{4BD80422-499A-48F2-A078-4F4DAAA87FBF}"/>
    <cellStyle name="Currency 3 2 5 3" xfId="289" xr:uid="{56C70AFD-9809-4405-A61F-6F9F2F83AE8C}"/>
    <cellStyle name="Currency 3 2 5 3 2" xfId="961" xr:uid="{3A6AE8CB-F4A4-41E7-8E8B-F60207EAF490}"/>
    <cellStyle name="Currency 3 2 5 3 2 2" xfId="2305" xr:uid="{6F596962-57DB-4B93-BCF8-48896CF9D6DD}"/>
    <cellStyle name="Currency 3 2 5 3 3" xfId="1633" xr:uid="{C65EA657-700B-4558-8A23-4E99B4343D63}"/>
    <cellStyle name="Currency 3 2 5 4" xfId="513" xr:uid="{EBEE1C12-BCF2-470B-ADF1-B4EF0590F15C}"/>
    <cellStyle name="Currency 3 2 5 4 2" xfId="1185" xr:uid="{47640AB2-D7C3-42BF-B28D-5F23B822A3F1}"/>
    <cellStyle name="Currency 3 2 5 4 2 2" xfId="2529" xr:uid="{2FE4BBF0-A4F7-4BB9-BA8F-5F77960D6BFC}"/>
    <cellStyle name="Currency 3 2 5 4 3" xfId="1857" xr:uid="{7FCBD093-2995-45C4-B7BC-E481E78583D7}"/>
    <cellStyle name="Currency 3 2 5 5" xfId="737" xr:uid="{D7A74C6B-1D42-44DA-92F2-56BD9A004A51}"/>
    <cellStyle name="Currency 3 2 5 5 2" xfId="2081" xr:uid="{5C0AFD6F-EE8D-4C2A-A5F0-4C9F68E5FDF6}"/>
    <cellStyle name="Currency 3 2 5 6" xfId="1409" xr:uid="{4C2958FC-325A-46F1-B55F-1B8403E920EC}"/>
    <cellStyle name="Currency 3 2 6" xfId="93" xr:uid="{220FA2B6-9DCD-4CBF-844B-C29DCB8F51DB}"/>
    <cellStyle name="Currency 3 2 6 2" xfId="205" xr:uid="{5DA63F06-3502-41C9-8B7C-FF80AF9B80D3}"/>
    <cellStyle name="Currency 3 2 6 2 2" xfId="429" xr:uid="{F7D378C6-BD7A-403E-92AB-CC440DA469F5}"/>
    <cellStyle name="Currency 3 2 6 2 2 2" xfId="1101" xr:uid="{E292B899-5E96-466B-9B94-B01BAE356EEB}"/>
    <cellStyle name="Currency 3 2 6 2 2 2 2" xfId="2445" xr:uid="{883E3F48-147C-4ED9-BAFA-918074B0F693}"/>
    <cellStyle name="Currency 3 2 6 2 2 3" xfId="1773" xr:uid="{8252DAFF-187A-4795-B9F9-814B6766CDC6}"/>
    <cellStyle name="Currency 3 2 6 2 3" xfId="653" xr:uid="{CC690D76-664C-4832-8216-2E2B5F3A9D1B}"/>
    <cellStyle name="Currency 3 2 6 2 3 2" xfId="1325" xr:uid="{B32A414F-DCAD-46D2-A918-A858606624BC}"/>
    <cellStyle name="Currency 3 2 6 2 3 2 2" xfId="2669" xr:uid="{00A39F53-E9D7-4706-A6E4-ABC008A00BDB}"/>
    <cellStyle name="Currency 3 2 6 2 3 3" xfId="1997" xr:uid="{AFB9F745-8B48-4A7F-8362-B8ACF9A070C3}"/>
    <cellStyle name="Currency 3 2 6 2 4" xfId="877" xr:uid="{1CBF4244-8CD4-4DF6-BBD6-3CDB3D30AAEC}"/>
    <cellStyle name="Currency 3 2 6 2 4 2" xfId="2221" xr:uid="{6BAEA858-5A4E-4D8E-AD8C-7893C366EF69}"/>
    <cellStyle name="Currency 3 2 6 2 5" xfId="1549" xr:uid="{70ED8E55-744E-41ED-BB60-4D9B1B057C6B}"/>
    <cellStyle name="Currency 3 2 6 3" xfId="317" xr:uid="{66FF8941-1CF0-47BF-9252-EA6B8F478C5E}"/>
    <cellStyle name="Currency 3 2 6 3 2" xfId="989" xr:uid="{E3B9C288-414D-4137-9632-2775B7F41466}"/>
    <cellStyle name="Currency 3 2 6 3 2 2" xfId="2333" xr:uid="{C2A76A8C-DAA9-4D73-BD8B-CB25A23DA27E}"/>
    <cellStyle name="Currency 3 2 6 3 3" xfId="1661" xr:uid="{BCEC67F6-8D64-4A4A-9382-AD00881B69BA}"/>
    <cellStyle name="Currency 3 2 6 4" xfId="541" xr:uid="{95B8FCA3-3FDF-406D-8DD0-D2FD5247593B}"/>
    <cellStyle name="Currency 3 2 6 4 2" xfId="1213" xr:uid="{CF0BF144-E7AD-4BAF-9294-767693741268}"/>
    <cellStyle name="Currency 3 2 6 4 2 2" xfId="2557" xr:uid="{B34E327E-EE54-4E44-8FBD-890CFE2BB1A6}"/>
    <cellStyle name="Currency 3 2 6 4 3" xfId="1885" xr:uid="{C6964164-C96C-4BFF-BDCE-94C3873FA80C}"/>
    <cellStyle name="Currency 3 2 6 5" xfId="765" xr:uid="{8303E1C0-EB0C-4680-A065-C43EABE6661A}"/>
    <cellStyle name="Currency 3 2 6 5 2" xfId="2109" xr:uid="{7C0F38BD-5770-41D3-8465-CA7244C42612}"/>
    <cellStyle name="Currency 3 2 6 6" xfId="1437" xr:uid="{68FEDFF7-F4B4-4BDA-955C-E30F58FF65F2}"/>
    <cellStyle name="Currency 3 2 7" xfId="121" xr:uid="{51D5B526-D608-4C4C-B91B-2784B425839B}"/>
    <cellStyle name="Currency 3 2 7 2" xfId="345" xr:uid="{D98957F8-F893-49AF-937C-F3B3887A5989}"/>
    <cellStyle name="Currency 3 2 7 2 2" xfId="1017" xr:uid="{B02B074C-3B8B-42D8-A5E3-8E3A45B64494}"/>
    <cellStyle name="Currency 3 2 7 2 2 2" xfId="2361" xr:uid="{51B1AF0A-BC0B-4838-9BA5-49DB89FF93FD}"/>
    <cellStyle name="Currency 3 2 7 2 3" xfId="1689" xr:uid="{251A8750-4EE1-4E8C-A3E7-6BC9397B6451}"/>
    <cellStyle name="Currency 3 2 7 3" xfId="569" xr:uid="{8A7E8BD9-73B1-419A-B463-CA3EA4D0BFB5}"/>
    <cellStyle name="Currency 3 2 7 3 2" xfId="1241" xr:uid="{E6E1D1FA-5ADC-4D7E-A5F2-F32F4D43C4EA}"/>
    <cellStyle name="Currency 3 2 7 3 2 2" xfId="2585" xr:uid="{D6E4608A-3D0F-42B2-B75F-F234438C5FEB}"/>
    <cellStyle name="Currency 3 2 7 3 3" xfId="1913" xr:uid="{F59C4114-D3F2-4C27-B857-DFF1ABA580A8}"/>
    <cellStyle name="Currency 3 2 7 4" xfId="793" xr:uid="{B5D7D4EA-37E5-4EDB-A6EA-4E2E0D4BAA97}"/>
    <cellStyle name="Currency 3 2 7 4 2" xfId="2137" xr:uid="{30811E48-3AB8-4885-AA17-808337E92536}"/>
    <cellStyle name="Currency 3 2 7 5" xfId="1465" xr:uid="{C41ABE75-C2AD-46DF-B0EB-3445AE1C7247}"/>
    <cellStyle name="Currency 3 2 8" xfId="233" xr:uid="{015B5C64-23FC-4B19-82AE-52CD9808ACC5}"/>
    <cellStyle name="Currency 3 2 8 2" xfId="905" xr:uid="{5AFD577D-F652-4ED7-8259-BC5CA4B4A085}"/>
    <cellStyle name="Currency 3 2 8 2 2" xfId="2249" xr:uid="{E525EA65-0C11-4D78-86EB-F3F5FD461A75}"/>
    <cellStyle name="Currency 3 2 8 3" xfId="1577" xr:uid="{9DC337F9-926A-4A95-A6AA-88EC2D794050}"/>
    <cellStyle name="Currency 3 2 9" xfId="457" xr:uid="{88DA07D4-DE99-4546-9400-4C58EA1D2CCA}"/>
    <cellStyle name="Currency 3 2 9 2" xfId="1129" xr:uid="{15AD72F5-AEF7-452A-98C5-3FEDC1DF3E20}"/>
    <cellStyle name="Currency 3 2 9 2 2" xfId="2473" xr:uid="{B6065B8D-8D74-49BE-B790-AEF76C3299F3}"/>
    <cellStyle name="Currency 3 2 9 3" xfId="1801" xr:uid="{D62C08DC-C5C1-4E11-B9F0-F34B306B2001}"/>
    <cellStyle name="Currency 3 3" xfId="14" xr:uid="{9AB26FBF-A20D-479F-8187-99B6AC9C6AB0}"/>
    <cellStyle name="Currency 3 3 2" xfId="42" xr:uid="{89826A40-6411-4292-985D-6335E1695FE4}"/>
    <cellStyle name="Currency 3 3 2 2" xfId="154" xr:uid="{C5896C2B-CF1B-4865-92C1-FF07EC18DE5F}"/>
    <cellStyle name="Currency 3 3 2 2 2" xfId="378" xr:uid="{2F876466-CF83-4FD8-B58E-05E1D5D7B813}"/>
    <cellStyle name="Currency 3 3 2 2 2 2" xfId="1050" xr:uid="{52164788-5D50-402F-95C1-1C24798A2ED1}"/>
    <cellStyle name="Currency 3 3 2 2 2 2 2" xfId="2394" xr:uid="{F6968315-DD38-40FF-9595-BC825E991BF7}"/>
    <cellStyle name="Currency 3 3 2 2 2 3" xfId="1722" xr:uid="{17DB7F0C-DEC7-406A-9E50-DD1C2B1FFC8A}"/>
    <cellStyle name="Currency 3 3 2 2 3" xfId="602" xr:uid="{B21A126F-32F7-47E4-ACA6-685E00A99A37}"/>
    <cellStyle name="Currency 3 3 2 2 3 2" xfId="1274" xr:uid="{CBC10547-63D9-46D4-9933-81A5F779858A}"/>
    <cellStyle name="Currency 3 3 2 2 3 2 2" xfId="2618" xr:uid="{F0C30104-A2C5-40FD-8F05-85FB9EA8D985}"/>
    <cellStyle name="Currency 3 3 2 2 3 3" xfId="1946" xr:uid="{CEDDF158-942C-4E97-9B02-602840970D28}"/>
    <cellStyle name="Currency 3 3 2 2 4" xfId="826" xr:uid="{6790B439-7E16-4FEE-A73F-36B0ED87E596}"/>
    <cellStyle name="Currency 3 3 2 2 4 2" xfId="2170" xr:uid="{B5CB62E4-E5BE-43B9-9252-32553D1A0BE1}"/>
    <cellStyle name="Currency 3 3 2 2 5" xfId="1498" xr:uid="{11CDB533-392E-4B53-A3E2-1D4FDBE81621}"/>
    <cellStyle name="Currency 3 3 2 3" xfId="266" xr:uid="{9F6986CF-839A-48CC-BE28-1A9B02AF5048}"/>
    <cellStyle name="Currency 3 3 2 3 2" xfId="938" xr:uid="{60702EFD-945F-4F40-9157-28C2AAD86E34}"/>
    <cellStyle name="Currency 3 3 2 3 2 2" xfId="2282" xr:uid="{7A4216F0-80A8-411A-B499-94F747C32ED0}"/>
    <cellStyle name="Currency 3 3 2 3 3" xfId="1610" xr:uid="{56D681FE-4A5F-40FD-A918-277240419E73}"/>
    <cellStyle name="Currency 3 3 2 4" xfId="490" xr:uid="{B3EDB48B-E1D3-4F12-B579-C54B76EEBCF6}"/>
    <cellStyle name="Currency 3 3 2 4 2" xfId="1162" xr:uid="{BC81AA97-433B-47D7-BA7F-329C8AEEE1C1}"/>
    <cellStyle name="Currency 3 3 2 4 2 2" xfId="2506" xr:uid="{A73AF7D8-7CDA-47EF-B5E3-5DC64D47502E}"/>
    <cellStyle name="Currency 3 3 2 4 3" xfId="1834" xr:uid="{61BA7F02-529A-4C5A-B88A-9512A939FE3C}"/>
    <cellStyle name="Currency 3 3 2 5" xfId="714" xr:uid="{52F9B9D1-4D51-4D3A-9AC2-FE1A84B83704}"/>
    <cellStyle name="Currency 3 3 2 5 2" xfId="2058" xr:uid="{7E2275DB-71D1-476B-8C11-F542317667D6}"/>
    <cellStyle name="Currency 3 3 2 6" xfId="1386" xr:uid="{8CFA9F1D-DB53-411D-A52B-8D1B8878CD53}"/>
    <cellStyle name="Currency 3 3 3" xfId="70" xr:uid="{B3DEF09E-1A6B-482F-B1C8-A7A9B9020373}"/>
    <cellStyle name="Currency 3 3 3 2" xfId="182" xr:uid="{A9740C0A-242D-4FB2-886B-6CA86D81DF72}"/>
    <cellStyle name="Currency 3 3 3 2 2" xfId="406" xr:uid="{0CA9521F-D30F-41CB-83A9-12B929D5E842}"/>
    <cellStyle name="Currency 3 3 3 2 2 2" xfId="1078" xr:uid="{AD195A1A-20D9-424A-A645-4151250A81F7}"/>
    <cellStyle name="Currency 3 3 3 2 2 2 2" xfId="2422" xr:uid="{D755EF3F-06B1-436A-862D-69936CA1EC69}"/>
    <cellStyle name="Currency 3 3 3 2 2 3" xfId="1750" xr:uid="{6CD70AE5-2D7A-4EB6-B40D-6230FF2AD626}"/>
    <cellStyle name="Currency 3 3 3 2 3" xfId="630" xr:uid="{99AC3075-2601-43B7-B0C5-DD502C29551B}"/>
    <cellStyle name="Currency 3 3 3 2 3 2" xfId="1302" xr:uid="{E4E26ABD-53AD-4D92-AE46-F1626F1C81BB}"/>
    <cellStyle name="Currency 3 3 3 2 3 2 2" xfId="2646" xr:uid="{9F01B669-C117-40B7-B8D4-C001E53996E9}"/>
    <cellStyle name="Currency 3 3 3 2 3 3" xfId="1974" xr:uid="{FA4B8BB0-E4BC-4FE3-9A88-4A011BCB7DE0}"/>
    <cellStyle name="Currency 3 3 3 2 4" xfId="854" xr:uid="{6A1B2B0E-13E2-4683-8E08-BFFDB63B99D5}"/>
    <cellStyle name="Currency 3 3 3 2 4 2" xfId="2198" xr:uid="{93CDAD36-3084-4210-98A6-26E92D6D05C6}"/>
    <cellStyle name="Currency 3 3 3 2 5" xfId="1526" xr:uid="{8AD55AFE-30D3-4770-8C8E-42D6EF877CE9}"/>
    <cellStyle name="Currency 3 3 3 3" xfId="294" xr:uid="{00402003-76F6-462E-90B6-3B79BE8DF0C8}"/>
    <cellStyle name="Currency 3 3 3 3 2" xfId="966" xr:uid="{51A0C060-4216-4EED-899C-F2FBD1712873}"/>
    <cellStyle name="Currency 3 3 3 3 2 2" xfId="2310" xr:uid="{57445C39-E2B6-45FE-A5F8-223F022FB634}"/>
    <cellStyle name="Currency 3 3 3 3 3" xfId="1638" xr:uid="{A86A5EBB-50F8-4166-BBEB-2C109E33DEB0}"/>
    <cellStyle name="Currency 3 3 3 4" xfId="518" xr:uid="{4F214ECF-E134-4B76-946A-7038468A99D7}"/>
    <cellStyle name="Currency 3 3 3 4 2" xfId="1190" xr:uid="{27DACDDD-8955-4450-93F8-6C0051D6F532}"/>
    <cellStyle name="Currency 3 3 3 4 2 2" xfId="2534" xr:uid="{C1FCBE43-1E63-407F-8B27-51F12BC18111}"/>
    <cellStyle name="Currency 3 3 3 4 3" xfId="1862" xr:uid="{93ECF36C-2F17-4745-91F6-367046F10331}"/>
    <cellStyle name="Currency 3 3 3 5" xfId="742" xr:uid="{4C8E52A9-20A7-4683-B530-ABB26FE96B33}"/>
    <cellStyle name="Currency 3 3 3 5 2" xfId="2086" xr:uid="{B616409B-4580-438D-A21F-FB506E488952}"/>
    <cellStyle name="Currency 3 3 3 6" xfId="1414" xr:uid="{0B5F5A25-1569-4297-BD45-AA1BD4193818}"/>
    <cellStyle name="Currency 3 3 4" xfId="98" xr:uid="{B35E619C-781A-4A23-9487-618FDF3691FC}"/>
    <cellStyle name="Currency 3 3 4 2" xfId="210" xr:uid="{4C7B7A17-9965-4774-9BE1-1F9E530F4DA3}"/>
    <cellStyle name="Currency 3 3 4 2 2" xfId="434" xr:uid="{7A00B94D-1A23-44FE-8559-592602A3CF95}"/>
    <cellStyle name="Currency 3 3 4 2 2 2" xfId="1106" xr:uid="{E54344EE-BB0E-4837-891F-8931E6B39076}"/>
    <cellStyle name="Currency 3 3 4 2 2 2 2" xfId="2450" xr:uid="{3522BD4B-BCE8-4EA0-B114-D53BEA283CD6}"/>
    <cellStyle name="Currency 3 3 4 2 2 3" xfId="1778" xr:uid="{F8CF2A40-3405-4C47-96C4-620275A86BC5}"/>
    <cellStyle name="Currency 3 3 4 2 3" xfId="658" xr:uid="{BCCE6B08-0B3B-446E-BC4D-13C60BC8A950}"/>
    <cellStyle name="Currency 3 3 4 2 3 2" xfId="1330" xr:uid="{7436E4F0-832C-41FB-B293-A6454D819C1C}"/>
    <cellStyle name="Currency 3 3 4 2 3 2 2" xfId="2674" xr:uid="{41492896-DF12-40F3-839F-4770FF8F42EF}"/>
    <cellStyle name="Currency 3 3 4 2 3 3" xfId="2002" xr:uid="{C158FED4-823B-436A-B4F0-F9A68C4DAD9E}"/>
    <cellStyle name="Currency 3 3 4 2 4" xfId="882" xr:uid="{E6D97337-02D6-43CE-A5FD-CDFFF9D52FAD}"/>
    <cellStyle name="Currency 3 3 4 2 4 2" xfId="2226" xr:uid="{2CAB8C72-1427-4788-AE1E-2C333731C49A}"/>
    <cellStyle name="Currency 3 3 4 2 5" xfId="1554" xr:uid="{AAB7B60F-889A-4DA6-9DAD-0D83F82E4A9D}"/>
    <cellStyle name="Currency 3 3 4 3" xfId="322" xr:uid="{55F16B39-6689-420B-B43A-4199CA9CC740}"/>
    <cellStyle name="Currency 3 3 4 3 2" xfId="994" xr:uid="{13CA7750-B9CC-4592-9710-5BA56F3F7E9C}"/>
    <cellStyle name="Currency 3 3 4 3 2 2" xfId="2338" xr:uid="{8BB7B286-75CE-48A1-9828-AAF19BCD7F59}"/>
    <cellStyle name="Currency 3 3 4 3 3" xfId="1666" xr:uid="{29CC7EB1-1EEC-48FE-BDC3-67F5B07015C9}"/>
    <cellStyle name="Currency 3 3 4 4" xfId="546" xr:uid="{31606754-4A4F-4997-8DFE-95BBF733AF13}"/>
    <cellStyle name="Currency 3 3 4 4 2" xfId="1218" xr:uid="{C6C4EE3F-65A3-481E-9E52-712BA72296FD}"/>
    <cellStyle name="Currency 3 3 4 4 2 2" xfId="2562" xr:uid="{B2CDF2A4-1BFD-46D5-A5E4-AAE5E58055EB}"/>
    <cellStyle name="Currency 3 3 4 4 3" xfId="1890" xr:uid="{A4879C0B-E632-4FBF-A64A-7D3077EB910C}"/>
    <cellStyle name="Currency 3 3 4 5" xfId="770" xr:uid="{F37A8A2D-9EB2-4FCB-BF36-4640BCFB6913}"/>
    <cellStyle name="Currency 3 3 4 5 2" xfId="2114" xr:uid="{7550AE08-6F7B-4370-BFF9-7FFA97C712DC}"/>
    <cellStyle name="Currency 3 3 4 6" xfId="1442" xr:uid="{A530B7BB-2B15-4DE9-99E4-868298ACE651}"/>
    <cellStyle name="Currency 3 3 5" xfId="126" xr:uid="{7C5250C8-1807-4693-802B-E3948CB64FCA}"/>
    <cellStyle name="Currency 3 3 5 2" xfId="350" xr:uid="{9B879248-911D-472A-B29F-38C5EFCB076B}"/>
    <cellStyle name="Currency 3 3 5 2 2" xfId="1022" xr:uid="{65BB55BB-3AE4-411B-B983-1C0F5572B035}"/>
    <cellStyle name="Currency 3 3 5 2 2 2" xfId="2366" xr:uid="{DF8AD3BF-5924-44B8-9C5E-B9AE7A7792F9}"/>
    <cellStyle name="Currency 3 3 5 2 3" xfId="1694" xr:uid="{FFF1BE89-2D56-4A00-AE18-C9F342C3B383}"/>
    <cellStyle name="Currency 3 3 5 3" xfId="574" xr:uid="{24286FB3-F8E1-430E-978A-4C50FC83AF81}"/>
    <cellStyle name="Currency 3 3 5 3 2" xfId="1246" xr:uid="{DE84E66C-1E62-4324-9EC5-11ECD494A8FC}"/>
    <cellStyle name="Currency 3 3 5 3 2 2" xfId="2590" xr:uid="{74C116FD-76DB-4D15-A0E0-1E2CE9834089}"/>
    <cellStyle name="Currency 3 3 5 3 3" xfId="1918" xr:uid="{23150529-A7EF-4A25-9F81-A4F025FC9293}"/>
    <cellStyle name="Currency 3 3 5 4" xfId="798" xr:uid="{AC95BECC-2E01-42AA-865F-C6D6CDE16597}"/>
    <cellStyle name="Currency 3 3 5 4 2" xfId="2142" xr:uid="{86F7898E-C6A0-4981-82C5-EE6654E8A616}"/>
    <cellStyle name="Currency 3 3 5 5" xfId="1470" xr:uid="{E95DB6B8-F1C3-4A18-B78C-394DA6132AA2}"/>
    <cellStyle name="Currency 3 3 6" xfId="238" xr:uid="{8A0A272F-BDF9-495D-8D8B-44AB2F6FA299}"/>
    <cellStyle name="Currency 3 3 6 2" xfId="910" xr:uid="{95E6C57E-2FA1-44E8-9B6A-6535921160A8}"/>
    <cellStyle name="Currency 3 3 6 2 2" xfId="2254" xr:uid="{C9B028D2-5344-40C0-9A3E-C2A8DECE6F2E}"/>
    <cellStyle name="Currency 3 3 6 3" xfId="1582" xr:uid="{537BDB1E-CDA8-40EE-AFC7-7A5CBD6EC87A}"/>
    <cellStyle name="Currency 3 3 7" xfId="462" xr:uid="{5017DCF8-CDE5-4F7F-A26E-3DDECBD7C595}"/>
    <cellStyle name="Currency 3 3 7 2" xfId="1134" xr:uid="{23C4727D-C2D3-4895-AA0B-9C57219D3B8B}"/>
    <cellStyle name="Currency 3 3 7 2 2" xfId="2478" xr:uid="{F1838C08-F73C-47C7-AE27-B5C47CDB30F1}"/>
    <cellStyle name="Currency 3 3 7 3" xfId="1806" xr:uid="{563B6E33-CC4B-4C91-8FD2-424525CB9D7B}"/>
    <cellStyle name="Currency 3 3 8" xfId="686" xr:uid="{1FAF0888-9863-4A33-A1A4-80EAD259F9A1}"/>
    <cellStyle name="Currency 3 3 8 2" xfId="2030" xr:uid="{E461254F-F061-4DFC-B3A9-300A728A0DE3}"/>
    <cellStyle name="Currency 3 3 9" xfId="1358" xr:uid="{D8D27FCB-F240-4DEE-9B0F-05735A27C593}"/>
    <cellStyle name="Currency 3 4" xfId="17" xr:uid="{6011EDB0-AAC6-453A-9B63-3E918BC88563}"/>
    <cellStyle name="Currency 3 4 2" xfId="45" xr:uid="{24D6DF21-246F-4A63-9AB0-88B2FB841834}"/>
    <cellStyle name="Currency 3 4 2 2" xfId="157" xr:uid="{399A1DDB-7D1B-4DF4-9099-7E1575EBC3F2}"/>
    <cellStyle name="Currency 3 4 2 2 2" xfId="381" xr:uid="{EA9F0D9F-0A2A-4B49-A1D8-A36E40D4B325}"/>
    <cellStyle name="Currency 3 4 2 2 2 2" xfId="1053" xr:uid="{B6968B96-AEA3-4DE1-AF42-1AC6531633E9}"/>
    <cellStyle name="Currency 3 4 2 2 2 2 2" xfId="2397" xr:uid="{E3E96438-00D3-463B-BE07-75B1C7F02FB2}"/>
    <cellStyle name="Currency 3 4 2 2 2 3" xfId="1725" xr:uid="{AF3BCF8A-517F-481E-AC49-B9CD417E2947}"/>
    <cellStyle name="Currency 3 4 2 2 3" xfId="605" xr:uid="{F19AF02C-CDC2-47F6-9A16-7F53307F6C0E}"/>
    <cellStyle name="Currency 3 4 2 2 3 2" xfId="1277" xr:uid="{D41E5587-0EEB-41DB-98CC-84B89E0CEEB3}"/>
    <cellStyle name="Currency 3 4 2 2 3 2 2" xfId="2621" xr:uid="{E6D78AF0-F26E-4962-8F23-14F3BE6CA14A}"/>
    <cellStyle name="Currency 3 4 2 2 3 3" xfId="1949" xr:uid="{25678EB6-A5FF-45C7-9D18-A31694F8D07B}"/>
    <cellStyle name="Currency 3 4 2 2 4" xfId="829" xr:uid="{2DD35185-9424-41AA-93A0-8BDA38C4366B}"/>
    <cellStyle name="Currency 3 4 2 2 4 2" xfId="2173" xr:uid="{232D7D3D-36F2-4830-9A4C-C188A7B3E13E}"/>
    <cellStyle name="Currency 3 4 2 2 5" xfId="1501" xr:uid="{93AEAA32-6CA3-491A-9941-1CB8006C5F1D}"/>
    <cellStyle name="Currency 3 4 2 3" xfId="269" xr:uid="{310CFB6F-9E51-410C-A6DC-23DA629BF6F4}"/>
    <cellStyle name="Currency 3 4 2 3 2" xfId="941" xr:uid="{67193475-0D7F-4CAB-A3FF-1F5565171C70}"/>
    <cellStyle name="Currency 3 4 2 3 2 2" xfId="2285" xr:uid="{891031E5-09A2-405A-816A-32385FFAC7C7}"/>
    <cellStyle name="Currency 3 4 2 3 3" xfId="1613" xr:uid="{BAD921FC-64F4-489C-91F1-C64E1C2F6BDE}"/>
    <cellStyle name="Currency 3 4 2 4" xfId="493" xr:uid="{C82A34EB-FEEA-4F80-8DD4-30742FCD5DF1}"/>
    <cellStyle name="Currency 3 4 2 4 2" xfId="1165" xr:uid="{ACCDFE97-8BC6-4AA4-87D2-D53FC3B3E4B3}"/>
    <cellStyle name="Currency 3 4 2 4 2 2" xfId="2509" xr:uid="{9EC8A342-3DF7-4726-946C-FF95C92D8756}"/>
    <cellStyle name="Currency 3 4 2 4 3" xfId="1837" xr:uid="{18FF91CC-290D-478C-9248-8B9125EE58AF}"/>
    <cellStyle name="Currency 3 4 2 5" xfId="717" xr:uid="{3DB7753C-7726-4E41-9A8C-A25BB3E4053E}"/>
    <cellStyle name="Currency 3 4 2 5 2" xfId="2061" xr:uid="{BC4BE736-9ECF-47B7-8AEC-0ECA8FA35F3C}"/>
    <cellStyle name="Currency 3 4 2 6" xfId="1389" xr:uid="{D67FE5D9-D8BE-4492-ABE7-729AE02BBA06}"/>
    <cellStyle name="Currency 3 4 3" xfId="73" xr:uid="{E6340B02-5A50-4F6C-B8DB-1A276BDB28D0}"/>
    <cellStyle name="Currency 3 4 3 2" xfId="185" xr:uid="{9987E5B0-7DDB-4269-B0AC-4A3012598952}"/>
    <cellStyle name="Currency 3 4 3 2 2" xfId="409" xr:uid="{872AD157-EFA6-4E4E-B991-52131C4D687B}"/>
    <cellStyle name="Currency 3 4 3 2 2 2" xfId="1081" xr:uid="{2CE91776-7EE3-4103-B432-1CB016676497}"/>
    <cellStyle name="Currency 3 4 3 2 2 2 2" xfId="2425" xr:uid="{DA53FB81-CA17-4BF4-8DFE-25DA8C300F94}"/>
    <cellStyle name="Currency 3 4 3 2 2 3" xfId="1753" xr:uid="{1CD8F183-0C8F-4350-887C-2502D84770B4}"/>
    <cellStyle name="Currency 3 4 3 2 3" xfId="633" xr:uid="{EBE61A0C-B972-4A2E-9CC6-665A51CD1F8A}"/>
    <cellStyle name="Currency 3 4 3 2 3 2" xfId="1305" xr:uid="{7E3884C6-04DA-4A28-A22A-B5EA2C16DC3C}"/>
    <cellStyle name="Currency 3 4 3 2 3 2 2" xfId="2649" xr:uid="{0B3A188D-7BFA-4C30-8D3B-5741D27E8D70}"/>
    <cellStyle name="Currency 3 4 3 2 3 3" xfId="1977" xr:uid="{2D95F9D1-2D10-43C7-BD50-76A3654C6C48}"/>
    <cellStyle name="Currency 3 4 3 2 4" xfId="857" xr:uid="{B5493FD5-74C3-4DF0-B425-B6599B9736D5}"/>
    <cellStyle name="Currency 3 4 3 2 4 2" xfId="2201" xr:uid="{DB4E9E49-60AC-4004-B91E-9FF312567B05}"/>
    <cellStyle name="Currency 3 4 3 2 5" xfId="1529" xr:uid="{427151B5-BBD6-4BD4-B101-9ACAFADA22B9}"/>
    <cellStyle name="Currency 3 4 3 3" xfId="297" xr:uid="{F88B0AB1-DD15-4927-90EA-CD52D71DBE44}"/>
    <cellStyle name="Currency 3 4 3 3 2" xfId="969" xr:uid="{89CC106B-5B11-46F9-8411-002DF81E45E5}"/>
    <cellStyle name="Currency 3 4 3 3 2 2" xfId="2313" xr:uid="{2DC94604-1093-4355-86D1-B4A79CBD1173}"/>
    <cellStyle name="Currency 3 4 3 3 3" xfId="1641" xr:uid="{AFD96FF9-7B18-4438-9DDE-76E28A91AF7F}"/>
    <cellStyle name="Currency 3 4 3 4" xfId="521" xr:uid="{6430E243-E5B1-4592-ACD0-F378CFED1001}"/>
    <cellStyle name="Currency 3 4 3 4 2" xfId="1193" xr:uid="{7E3CD283-D586-42A4-8449-4FE9024EDD6C}"/>
    <cellStyle name="Currency 3 4 3 4 2 2" xfId="2537" xr:uid="{9CD179DC-E443-474F-AF7B-B9B896907AFF}"/>
    <cellStyle name="Currency 3 4 3 4 3" xfId="1865" xr:uid="{A74622E0-B21C-4036-BF35-BD0EA67B3EFC}"/>
    <cellStyle name="Currency 3 4 3 5" xfId="745" xr:uid="{B248668E-B75E-43A5-B705-32B6C19D55B3}"/>
    <cellStyle name="Currency 3 4 3 5 2" xfId="2089" xr:uid="{859E3068-0D89-4DFF-800B-DFCFBCD5C7A0}"/>
    <cellStyle name="Currency 3 4 3 6" xfId="1417" xr:uid="{5F8AE4CA-0ED4-49BE-B038-1B08EED2E03C}"/>
    <cellStyle name="Currency 3 4 4" xfId="101" xr:uid="{176383B6-F833-4183-97CB-10B5D8066902}"/>
    <cellStyle name="Currency 3 4 4 2" xfId="213" xr:uid="{0F289D4B-5026-417E-87E2-46AA9FDE06AC}"/>
    <cellStyle name="Currency 3 4 4 2 2" xfId="437" xr:uid="{36109489-D9CB-484C-9E80-9E39B96B508D}"/>
    <cellStyle name="Currency 3 4 4 2 2 2" xfId="1109" xr:uid="{7FCEA37F-48EE-4A5C-8D09-6E77D41C0866}"/>
    <cellStyle name="Currency 3 4 4 2 2 2 2" xfId="2453" xr:uid="{952A8BEE-1B9A-46E7-8AD2-0F9456D63223}"/>
    <cellStyle name="Currency 3 4 4 2 2 3" xfId="1781" xr:uid="{EE5E75CD-D9BE-4BEC-AE81-15F2F9ADB6DD}"/>
    <cellStyle name="Currency 3 4 4 2 3" xfId="661" xr:uid="{9F07A12B-7AEC-4066-9166-A36B098CC557}"/>
    <cellStyle name="Currency 3 4 4 2 3 2" xfId="1333" xr:uid="{B37BAC2E-96B5-4195-A31D-40B63082655B}"/>
    <cellStyle name="Currency 3 4 4 2 3 2 2" xfId="2677" xr:uid="{586FBBE6-14AA-4B54-AE07-A1E8B80563D7}"/>
    <cellStyle name="Currency 3 4 4 2 3 3" xfId="2005" xr:uid="{29358985-1E26-4E72-A831-0DEE034A54BB}"/>
    <cellStyle name="Currency 3 4 4 2 4" xfId="885" xr:uid="{1EF91674-2CFF-4B80-AE7F-B829ABF2BC59}"/>
    <cellStyle name="Currency 3 4 4 2 4 2" xfId="2229" xr:uid="{EEA4977A-6FE1-48E1-BDE1-8E6FCE81526E}"/>
    <cellStyle name="Currency 3 4 4 2 5" xfId="1557" xr:uid="{55D87F98-A194-4774-BE29-69B86FCF4745}"/>
    <cellStyle name="Currency 3 4 4 3" xfId="325" xr:uid="{C8EC7077-60DC-4898-9FA7-27FE62A81112}"/>
    <cellStyle name="Currency 3 4 4 3 2" xfId="997" xr:uid="{FB446CA3-F43F-4ECB-AC19-F45332CCFE53}"/>
    <cellStyle name="Currency 3 4 4 3 2 2" xfId="2341" xr:uid="{03B0AC97-8E62-4E64-B681-E3B5A8961343}"/>
    <cellStyle name="Currency 3 4 4 3 3" xfId="1669" xr:uid="{55652CE6-94EB-4A3E-B2CD-DE2B4FA42DFB}"/>
    <cellStyle name="Currency 3 4 4 4" xfId="549" xr:uid="{1C394426-CAF6-47C0-A217-EB7748CBD2A3}"/>
    <cellStyle name="Currency 3 4 4 4 2" xfId="1221" xr:uid="{A0617EF7-E3AD-47A9-BF91-34614573E482}"/>
    <cellStyle name="Currency 3 4 4 4 2 2" xfId="2565" xr:uid="{D8785F45-48FB-4770-B35B-57B47931E7B5}"/>
    <cellStyle name="Currency 3 4 4 4 3" xfId="1893" xr:uid="{8EA2AE12-5B1F-4928-AB1B-382307BD70CB}"/>
    <cellStyle name="Currency 3 4 4 5" xfId="773" xr:uid="{456B9FB6-8F68-4F18-9D99-51E557BE4A57}"/>
    <cellStyle name="Currency 3 4 4 5 2" xfId="2117" xr:uid="{29DC4A85-F69C-4514-8489-4DB1DB368DBB}"/>
    <cellStyle name="Currency 3 4 4 6" xfId="1445" xr:uid="{DCE5D2EA-66AC-4AF0-88AB-323164BC8423}"/>
    <cellStyle name="Currency 3 4 5" xfId="129" xr:uid="{37A0E6EF-8EBF-4F10-A8C6-0E87655B9AA5}"/>
    <cellStyle name="Currency 3 4 5 2" xfId="353" xr:uid="{EB840809-40FA-4741-82EE-FD1B505CB4D2}"/>
    <cellStyle name="Currency 3 4 5 2 2" xfId="1025" xr:uid="{764A00C1-A3BF-4770-88CE-253EB1E648B8}"/>
    <cellStyle name="Currency 3 4 5 2 2 2" xfId="2369" xr:uid="{EDEF8181-7AE9-49DD-91A9-B22C40F15D15}"/>
    <cellStyle name="Currency 3 4 5 2 3" xfId="1697" xr:uid="{4DAC1B18-D61B-4AC4-B184-38439D5457C0}"/>
    <cellStyle name="Currency 3 4 5 3" xfId="577" xr:uid="{B4CA5F8F-0A46-4DD8-AB70-F72234EB1F09}"/>
    <cellStyle name="Currency 3 4 5 3 2" xfId="1249" xr:uid="{C760E144-EFA4-4276-A47B-A49BCBC0F4A6}"/>
    <cellStyle name="Currency 3 4 5 3 2 2" xfId="2593" xr:uid="{5BAFB967-6E90-4480-AD22-672079B87A9D}"/>
    <cellStyle name="Currency 3 4 5 3 3" xfId="1921" xr:uid="{0431D4F6-5E67-42B9-8785-99A64992B331}"/>
    <cellStyle name="Currency 3 4 5 4" xfId="801" xr:uid="{465A96D3-742F-404E-9C7F-F2CE1344C8CA}"/>
    <cellStyle name="Currency 3 4 5 4 2" xfId="2145" xr:uid="{ACCCCA89-ECB7-469A-BC41-ED79E8F561F6}"/>
    <cellStyle name="Currency 3 4 5 5" xfId="1473" xr:uid="{F1BEE8C2-446F-414F-8C16-745A26C76853}"/>
    <cellStyle name="Currency 3 4 6" xfId="241" xr:uid="{63DFB905-C145-4173-8E8B-ABFE658C0686}"/>
    <cellStyle name="Currency 3 4 6 2" xfId="913" xr:uid="{3BA8EC1F-DFBF-4B6F-A066-108402F7F90A}"/>
    <cellStyle name="Currency 3 4 6 2 2" xfId="2257" xr:uid="{E8B2EC60-4330-4676-95BF-722820E10FE2}"/>
    <cellStyle name="Currency 3 4 6 3" xfId="1585" xr:uid="{31509399-29D0-47E5-80AA-5589B6D91CFF}"/>
    <cellStyle name="Currency 3 4 7" xfId="465" xr:uid="{EC1A4D7F-4CB1-40BF-888B-36BE10B22EEC}"/>
    <cellStyle name="Currency 3 4 7 2" xfId="1137" xr:uid="{657E5F0E-BFA3-42E8-93D8-DED817949FAE}"/>
    <cellStyle name="Currency 3 4 7 2 2" xfId="2481" xr:uid="{4492FA52-8A15-446F-B82A-763E52CA4A08}"/>
    <cellStyle name="Currency 3 4 7 3" xfId="1809" xr:uid="{8855211C-2CD5-4997-A01C-5FFA67F861D0}"/>
    <cellStyle name="Currency 3 4 8" xfId="689" xr:uid="{63BC7F89-5E88-4D8C-AC2D-D8DC5AE5FF35}"/>
    <cellStyle name="Currency 3 4 8 2" xfId="2033" xr:uid="{7E2273CD-5D4C-41B5-A7D4-4700EFAD590C}"/>
    <cellStyle name="Currency 3 4 9" xfId="1361" xr:uid="{CDDC6F1D-C99E-479D-871F-B2973FF0D423}"/>
    <cellStyle name="Currency 3 5" xfId="25" xr:uid="{D822A033-1CD7-4930-8EEF-73DBB1642569}"/>
    <cellStyle name="Currency 3 5 2" xfId="53" xr:uid="{ADE351FE-6614-4512-95A8-DC07AAA92456}"/>
    <cellStyle name="Currency 3 5 2 2" xfId="165" xr:uid="{36AC350D-B9E7-441D-B250-EB81DFA8C567}"/>
    <cellStyle name="Currency 3 5 2 2 2" xfId="389" xr:uid="{ECDC10D3-9315-48D4-A00B-B420CAAA9DD2}"/>
    <cellStyle name="Currency 3 5 2 2 2 2" xfId="1061" xr:uid="{469C6C2B-94A5-4276-87B4-0CBCB60F7726}"/>
    <cellStyle name="Currency 3 5 2 2 2 2 2" xfId="2405" xr:uid="{4EA15EFC-A4F4-4341-A17C-394804080079}"/>
    <cellStyle name="Currency 3 5 2 2 2 3" xfId="1733" xr:uid="{F165B523-3CE5-4542-9385-29D6873C3C03}"/>
    <cellStyle name="Currency 3 5 2 2 3" xfId="613" xr:uid="{9E5D4A85-6408-4E34-AE74-3FE06985A398}"/>
    <cellStyle name="Currency 3 5 2 2 3 2" xfId="1285" xr:uid="{8EFB3216-7C43-403C-AC6F-A41D4AD51021}"/>
    <cellStyle name="Currency 3 5 2 2 3 2 2" xfId="2629" xr:uid="{D483B4F2-4D1D-4C10-A0F0-EFE66ED050E6}"/>
    <cellStyle name="Currency 3 5 2 2 3 3" xfId="1957" xr:uid="{EB2404A3-4555-4A49-8412-BC20CC4181A9}"/>
    <cellStyle name="Currency 3 5 2 2 4" xfId="837" xr:uid="{063C62DE-A28F-43BA-B975-BBDC5CB4028D}"/>
    <cellStyle name="Currency 3 5 2 2 4 2" xfId="2181" xr:uid="{6AFD4273-415C-4004-9192-B2E1A425B429}"/>
    <cellStyle name="Currency 3 5 2 2 5" xfId="1509" xr:uid="{F49932ED-1FA7-452A-8FB2-0EC8BFFBBAD7}"/>
    <cellStyle name="Currency 3 5 2 3" xfId="277" xr:uid="{BEAB2DDA-08D2-40AB-8280-82E922782948}"/>
    <cellStyle name="Currency 3 5 2 3 2" xfId="949" xr:uid="{A04D22C2-8A0D-4E66-A25A-088F9C02602A}"/>
    <cellStyle name="Currency 3 5 2 3 2 2" xfId="2293" xr:uid="{8F3CD47D-78D8-46FE-ACD4-CE5E49F874FF}"/>
    <cellStyle name="Currency 3 5 2 3 3" xfId="1621" xr:uid="{2FCC29CB-676A-4D72-9466-B67E1F68288E}"/>
    <cellStyle name="Currency 3 5 2 4" xfId="501" xr:uid="{A447416E-0993-4A8A-AD19-0A1690F0E2DF}"/>
    <cellStyle name="Currency 3 5 2 4 2" xfId="1173" xr:uid="{AF648087-63D5-4419-95D4-90A10AF6F8DB}"/>
    <cellStyle name="Currency 3 5 2 4 2 2" xfId="2517" xr:uid="{2B049BC1-F47E-40C6-A795-22C8DD1CF8C5}"/>
    <cellStyle name="Currency 3 5 2 4 3" xfId="1845" xr:uid="{93BEDC2E-7B33-475E-847C-DC6C100371C2}"/>
    <cellStyle name="Currency 3 5 2 5" xfId="725" xr:uid="{EF8B45BA-4646-4B58-BCE0-2DC1CE5F62F9}"/>
    <cellStyle name="Currency 3 5 2 5 2" xfId="2069" xr:uid="{EF96DD35-8710-45FC-B3E1-3DEF2EB61241}"/>
    <cellStyle name="Currency 3 5 2 6" xfId="1397" xr:uid="{82336E9A-0055-4523-B733-4958459A6579}"/>
    <cellStyle name="Currency 3 5 3" xfId="81" xr:uid="{B36EAB44-6C9A-439A-9A01-5F0B3CF970C5}"/>
    <cellStyle name="Currency 3 5 3 2" xfId="193" xr:uid="{1CA34592-F072-473F-9B36-2D3F0C04BE5F}"/>
    <cellStyle name="Currency 3 5 3 2 2" xfId="417" xr:uid="{E2290AC2-C6D4-48AD-85F9-C2C5921A541A}"/>
    <cellStyle name="Currency 3 5 3 2 2 2" xfId="1089" xr:uid="{C0050D67-1A56-40CF-90BA-088A91C84E0E}"/>
    <cellStyle name="Currency 3 5 3 2 2 2 2" xfId="2433" xr:uid="{058D2FAD-7905-44C2-A011-41DB95B5A349}"/>
    <cellStyle name="Currency 3 5 3 2 2 3" xfId="1761" xr:uid="{50482DED-165A-48F1-8C71-F3241ED680BF}"/>
    <cellStyle name="Currency 3 5 3 2 3" xfId="641" xr:uid="{84DA2506-57BA-4E6E-8B42-0ADCA2EAD523}"/>
    <cellStyle name="Currency 3 5 3 2 3 2" xfId="1313" xr:uid="{2E8B9A17-5A4F-4E4F-B716-31C52F4B2819}"/>
    <cellStyle name="Currency 3 5 3 2 3 2 2" xfId="2657" xr:uid="{5870ADD7-52F7-4C6A-86DD-6A9BA403EA41}"/>
    <cellStyle name="Currency 3 5 3 2 3 3" xfId="1985" xr:uid="{DA9E9725-D75B-4017-AA01-7EA81ACBC8CA}"/>
    <cellStyle name="Currency 3 5 3 2 4" xfId="865" xr:uid="{786A24BF-A10E-4391-9AE8-874E7FB0D7F3}"/>
    <cellStyle name="Currency 3 5 3 2 4 2" xfId="2209" xr:uid="{716B6B79-771A-4173-A1D9-FE8158199D1A}"/>
    <cellStyle name="Currency 3 5 3 2 5" xfId="1537" xr:uid="{0310584F-06CD-4F18-B8C0-E06A5B3A0A97}"/>
    <cellStyle name="Currency 3 5 3 3" xfId="305" xr:uid="{C6AC9F4B-8E42-464B-A170-1A9F0DA93A81}"/>
    <cellStyle name="Currency 3 5 3 3 2" xfId="977" xr:uid="{1EF27080-87C2-44E9-B40C-5778494843D6}"/>
    <cellStyle name="Currency 3 5 3 3 2 2" xfId="2321" xr:uid="{6C5700C9-64F6-4C3D-83B0-55A84864D405}"/>
    <cellStyle name="Currency 3 5 3 3 3" xfId="1649" xr:uid="{F562D4FA-E470-4067-A0AC-C4238139C6BA}"/>
    <cellStyle name="Currency 3 5 3 4" xfId="529" xr:uid="{59410A6E-7BA7-4EE6-8944-48A29CDF1C55}"/>
    <cellStyle name="Currency 3 5 3 4 2" xfId="1201" xr:uid="{F38681E0-EF67-4EC0-9B19-3D39469016E1}"/>
    <cellStyle name="Currency 3 5 3 4 2 2" xfId="2545" xr:uid="{3B271112-A4A2-43CB-BEF1-61CD1760562E}"/>
    <cellStyle name="Currency 3 5 3 4 3" xfId="1873" xr:uid="{4236C646-65AE-4C47-9D96-B147425BC62A}"/>
    <cellStyle name="Currency 3 5 3 5" xfId="753" xr:uid="{DB23BF8E-A7BA-4DD1-87AF-936A3FCF880C}"/>
    <cellStyle name="Currency 3 5 3 5 2" xfId="2097" xr:uid="{58730623-8EB4-4C5C-98D2-605962C80E31}"/>
    <cellStyle name="Currency 3 5 3 6" xfId="1425" xr:uid="{187BB79E-BE9B-4E85-8F93-5780DAA0BEF8}"/>
    <cellStyle name="Currency 3 5 4" xfId="109" xr:uid="{02B8B25B-24DA-4C90-95B2-DD91858A486C}"/>
    <cellStyle name="Currency 3 5 4 2" xfId="221" xr:uid="{ADA14064-24AC-46A8-91A0-28B6E8E8BE42}"/>
    <cellStyle name="Currency 3 5 4 2 2" xfId="445" xr:uid="{4D781E70-E005-467A-9FE8-C8166E93D8FA}"/>
    <cellStyle name="Currency 3 5 4 2 2 2" xfId="1117" xr:uid="{1E4DC82C-57F1-4D07-8075-F25848536208}"/>
    <cellStyle name="Currency 3 5 4 2 2 2 2" xfId="2461" xr:uid="{4EC1D24A-67C4-47B9-B274-61DC74999BD6}"/>
    <cellStyle name="Currency 3 5 4 2 2 3" xfId="1789" xr:uid="{884130DF-B0B3-406A-950A-4E5F3AE24562}"/>
    <cellStyle name="Currency 3 5 4 2 3" xfId="669" xr:uid="{94C80547-10E2-4F52-9C40-1609E39A1B9B}"/>
    <cellStyle name="Currency 3 5 4 2 3 2" xfId="1341" xr:uid="{3669AFB4-7811-4748-A6A9-F826F6F3EE3C}"/>
    <cellStyle name="Currency 3 5 4 2 3 2 2" xfId="2685" xr:uid="{10D98994-78D0-47A1-8300-D04780C3C890}"/>
    <cellStyle name="Currency 3 5 4 2 3 3" xfId="2013" xr:uid="{E2F5073A-96DC-40F8-B86E-90D48ED93211}"/>
    <cellStyle name="Currency 3 5 4 2 4" xfId="893" xr:uid="{CFB7564D-3908-41F5-ACCB-32D267618045}"/>
    <cellStyle name="Currency 3 5 4 2 4 2" xfId="2237" xr:uid="{D7B7E627-52C4-4489-A5D8-7F12A3315D35}"/>
    <cellStyle name="Currency 3 5 4 2 5" xfId="1565" xr:uid="{EB6ACE08-9C38-4BC2-B357-FB4EEBA3F566}"/>
    <cellStyle name="Currency 3 5 4 3" xfId="333" xr:uid="{BA48614D-2EFE-485D-A72F-A433F5AFC691}"/>
    <cellStyle name="Currency 3 5 4 3 2" xfId="1005" xr:uid="{C52B4992-6CA0-4A0A-842D-9B21C592FEB2}"/>
    <cellStyle name="Currency 3 5 4 3 2 2" xfId="2349" xr:uid="{5E3C477B-A304-4EE9-AD0C-E90864A165C7}"/>
    <cellStyle name="Currency 3 5 4 3 3" xfId="1677" xr:uid="{03853C28-FE0F-4B00-B8F2-4ADFC20A436A}"/>
    <cellStyle name="Currency 3 5 4 4" xfId="557" xr:uid="{AB3803C9-1114-4135-8C10-B346F4F137B8}"/>
    <cellStyle name="Currency 3 5 4 4 2" xfId="1229" xr:uid="{30126DF2-4CBD-4043-806B-C787E3524C65}"/>
    <cellStyle name="Currency 3 5 4 4 2 2" xfId="2573" xr:uid="{A0BF4946-7AEB-4AFF-BF4B-BC04C0C54E6E}"/>
    <cellStyle name="Currency 3 5 4 4 3" xfId="1901" xr:uid="{1A56618E-9308-4AAB-8BB2-A04AA83E5F7D}"/>
    <cellStyle name="Currency 3 5 4 5" xfId="781" xr:uid="{B78FC37C-25DA-403F-8202-6A11A5121ECF}"/>
    <cellStyle name="Currency 3 5 4 5 2" xfId="2125" xr:uid="{4D19E2FF-46BD-4E7B-8ED3-17ED0A16913B}"/>
    <cellStyle name="Currency 3 5 4 6" xfId="1453" xr:uid="{A55B5656-9CC7-424B-A033-A423FCDD56C2}"/>
    <cellStyle name="Currency 3 5 5" xfId="137" xr:uid="{898E0D1C-FC54-43F0-827A-F3E2D8ED8723}"/>
    <cellStyle name="Currency 3 5 5 2" xfId="361" xr:uid="{35517197-94C6-4128-926B-03F55ED28FD3}"/>
    <cellStyle name="Currency 3 5 5 2 2" xfId="1033" xr:uid="{7072CDF1-5741-4631-9FDD-133908464ED0}"/>
    <cellStyle name="Currency 3 5 5 2 2 2" xfId="2377" xr:uid="{E617210F-523A-4BF7-A6E6-667DFC1B2DC6}"/>
    <cellStyle name="Currency 3 5 5 2 3" xfId="1705" xr:uid="{868F501A-0487-4901-A334-3F21AA1BA52D}"/>
    <cellStyle name="Currency 3 5 5 3" xfId="585" xr:uid="{9EFE2F72-5C80-4A25-BA87-DCD7F75DC47C}"/>
    <cellStyle name="Currency 3 5 5 3 2" xfId="1257" xr:uid="{87265614-FFFA-49EC-964D-40F65B5D288B}"/>
    <cellStyle name="Currency 3 5 5 3 2 2" xfId="2601" xr:uid="{0327B6CE-8A2B-43E9-B27B-A5B7083A81BF}"/>
    <cellStyle name="Currency 3 5 5 3 3" xfId="1929" xr:uid="{188074FE-DE4E-41CE-B3B1-4A20BE3687AF}"/>
    <cellStyle name="Currency 3 5 5 4" xfId="809" xr:uid="{00ED291C-EB2C-4297-8600-193F510D7779}"/>
    <cellStyle name="Currency 3 5 5 4 2" xfId="2153" xr:uid="{47A85477-490F-48BA-8E20-49AA09DFDB5B}"/>
    <cellStyle name="Currency 3 5 5 5" xfId="1481" xr:uid="{BF01B611-4CAC-43C3-B00A-4377A75B7266}"/>
    <cellStyle name="Currency 3 5 6" xfId="249" xr:uid="{EE146327-EDDF-4A00-B11C-373700E57A90}"/>
    <cellStyle name="Currency 3 5 6 2" xfId="921" xr:uid="{6B83D388-6D00-454C-B571-EDB1D0F5C0C0}"/>
    <cellStyle name="Currency 3 5 6 2 2" xfId="2265" xr:uid="{779CE3DB-4CF1-4618-8CD5-C99FD5CD976D}"/>
    <cellStyle name="Currency 3 5 6 3" xfId="1593" xr:uid="{FFC724AF-0A8B-4BDA-9A16-3DEE8D16C141}"/>
    <cellStyle name="Currency 3 5 7" xfId="473" xr:uid="{5D6E73F5-3ED0-4A05-BC3C-3172A7AC9E04}"/>
    <cellStyle name="Currency 3 5 7 2" xfId="1145" xr:uid="{5B6AAE84-87A5-4E90-AB3E-60C6B09F5AD9}"/>
    <cellStyle name="Currency 3 5 7 2 2" xfId="2489" xr:uid="{A707A2CA-3E65-48C4-B123-5CBF40338795}"/>
    <cellStyle name="Currency 3 5 7 3" xfId="1817" xr:uid="{97F63C4C-FA68-4854-85A5-171583B5D357}"/>
    <cellStyle name="Currency 3 5 8" xfId="697" xr:uid="{2990158A-A34D-4D2F-9008-EC6F156BA7E1}"/>
    <cellStyle name="Currency 3 5 8 2" xfId="2041" xr:uid="{76F5946E-DB76-4522-95A8-517D6943AF80}"/>
    <cellStyle name="Currency 3 5 9" xfId="1369" xr:uid="{847CEE10-CA92-43F9-BD63-0D0E84EBB3FD}"/>
    <cellStyle name="Currency 3 6" xfId="33" xr:uid="{CFF0889E-E896-4501-B2A4-F5760350E13F}"/>
    <cellStyle name="Currency 3 6 2" xfId="145" xr:uid="{3C72183B-785F-4C79-ABEE-14FA7DBD01D4}"/>
    <cellStyle name="Currency 3 6 2 2" xfId="369" xr:uid="{277765A7-C16F-402E-A5F7-5ACD53577357}"/>
    <cellStyle name="Currency 3 6 2 2 2" xfId="1041" xr:uid="{563FE04A-CE78-4537-AF64-552C363F226B}"/>
    <cellStyle name="Currency 3 6 2 2 2 2" xfId="2385" xr:uid="{3D632333-00DA-4B1A-886E-2B93E87BE7B5}"/>
    <cellStyle name="Currency 3 6 2 2 3" xfId="1713" xr:uid="{631D45A2-00B4-4017-8261-019B9C8142FA}"/>
    <cellStyle name="Currency 3 6 2 3" xfId="593" xr:uid="{2DFDE77A-55E2-4957-A049-2A6EC89B3D8F}"/>
    <cellStyle name="Currency 3 6 2 3 2" xfId="1265" xr:uid="{03A5F300-A828-4C6A-BB5C-FA05A5DB432D}"/>
    <cellStyle name="Currency 3 6 2 3 2 2" xfId="2609" xr:uid="{33195C5D-1EAD-40E5-AED2-B4CBD46060F5}"/>
    <cellStyle name="Currency 3 6 2 3 3" xfId="1937" xr:uid="{EEF43DD7-2A94-48AA-8564-410842E4BFA9}"/>
    <cellStyle name="Currency 3 6 2 4" xfId="817" xr:uid="{B3D98A0E-624F-43D6-ADE7-DF6319357842}"/>
    <cellStyle name="Currency 3 6 2 4 2" xfId="2161" xr:uid="{A7F6FB23-E5B8-4D50-8EB2-D680C8E5BBA4}"/>
    <cellStyle name="Currency 3 6 2 5" xfId="1489" xr:uid="{163E04AB-CE66-449A-810C-AB499D274A17}"/>
    <cellStyle name="Currency 3 6 3" xfId="257" xr:uid="{9A4F79B4-B413-408F-8574-FC76AE8DCBF1}"/>
    <cellStyle name="Currency 3 6 3 2" xfId="929" xr:uid="{F300F652-C6FA-4459-B852-8C98B5FD9B72}"/>
    <cellStyle name="Currency 3 6 3 2 2" xfId="2273" xr:uid="{CA672681-BCD7-4FEC-B4A1-0DEAC4FF77A4}"/>
    <cellStyle name="Currency 3 6 3 3" xfId="1601" xr:uid="{F3B964D3-DBB8-4287-9865-CF14BA82D9E2}"/>
    <cellStyle name="Currency 3 6 4" xfId="481" xr:uid="{461A5D12-6BDE-4959-86CB-132F0EBD099F}"/>
    <cellStyle name="Currency 3 6 4 2" xfId="1153" xr:uid="{0AC267E3-C077-4C08-84ED-30B0422A8C84}"/>
    <cellStyle name="Currency 3 6 4 2 2" xfId="2497" xr:uid="{7B39CBD8-A3EB-4AAF-9C48-8910878A5D4A}"/>
    <cellStyle name="Currency 3 6 4 3" xfId="1825" xr:uid="{CD9B3E38-B1EF-472D-89E9-71D316D44582}"/>
    <cellStyle name="Currency 3 6 5" xfId="705" xr:uid="{2A3A5A81-B5DD-4325-99F6-C04C0087801D}"/>
    <cellStyle name="Currency 3 6 5 2" xfId="2049" xr:uid="{D75FDDEC-7B81-4D84-8A2D-72EE25167E67}"/>
    <cellStyle name="Currency 3 6 6" xfId="1377" xr:uid="{09704DF7-93BB-4934-B204-EDF86DAC4FB4}"/>
    <cellStyle name="Currency 3 7" xfId="61" xr:uid="{C6CC74E2-5E40-44D8-8998-010DD16AA887}"/>
    <cellStyle name="Currency 3 7 2" xfId="173" xr:uid="{848037AE-18C3-4459-B337-A6655CD441E2}"/>
    <cellStyle name="Currency 3 7 2 2" xfId="397" xr:uid="{9C78876F-B32B-4E70-ACFD-AC48A4FA0F49}"/>
    <cellStyle name="Currency 3 7 2 2 2" xfId="1069" xr:uid="{4225B604-2647-4F49-9BC4-C314327CF0FB}"/>
    <cellStyle name="Currency 3 7 2 2 2 2" xfId="2413" xr:uid="{9E10EAA9-DFBB-4486-BD14-D3D75B26FFE0}"/>
    <cellStyle name="Currency 3 7 2 2 3" xfId="1741" xr:uid="{8D656F78-36E4-40DE-8839-7059F3DEED23}"/>
    <cellStyle name="Currency 3 7 2 3" xfId="621" xr:uid="{78E885B5-CE6E-44B8-AA51-F4815CA9EBAF}"/>
    <cellStyle name="Currency 3 7 2 3 2" xfId="1293" xr:uid="{8B71879F-2FDA-4370-B47C-EFA80A7BDCF2}"/>
    <cellStyle name="Currency 3 7 2 3 2 2" xfId="2637" xr:uid="{DFB0DB2B-8D38-40C6-AEFC-5A1C31951F32}"/>
    <cellStyle name="Currency 3 7 2 3 3" xfId="1965" xr:uid="{F83FDBEA-C91B-4417-B41F-AE9860E7895F}"/>
    <cellStyle name="Currency 3 7 2 4" xfId="845" xr:uid="{95661C05-933D-4A69-9D7F-BB0AEA0F5AE7}"/>
    <cellStyle name="Currency 3 7 2 4 2" xfId="2189" xr:uid="{30A52E3B-7FC4-48E3-ACC4-78CB5A0DA4A5}"/>
    <cellStyle name="Currency 3 7 2 5" xfId="1517" xr:uid="{CBD5E9AE-083C-40A4-9560-ABBFC905254C}"/>
    <cellStyle name="Currency 3 7 3" xfId="285" xr:uid="{CE8985CA-79F7-4701-AB61-E07D9372C689}"/>
    <cellStyle name="Currency 3 7 3 2" xfId="957" xr:uid="{1F0021AF-C985-4779-A0DD-6BAD32A2416E}"/>
    <cellStyle name="Currency 3 7 3 2 2" xfId="2301" xr:uid="{D0B16E8E-454C-499E-9BCC-1D61686722CC}"/>
    <cellStyle name="Currency 3 7 3 3" xfId="1629" xr:uid="{BCFC6027-1A22-49A2-A05A-469F16E015C0}"/>
    <cellStyle name="Currency 3 7 4" xfId="509" xr:uid="{B8DF4E2C-00A6-4CAA-8D21-55FB6E7C80BC}"/>
    <cellStyle name="Currency 3 7 4 2" xfId="1181" xr:uid="{C08DA56B-F296-4ACF-A749-22D1EF5D67B6}"/>
    <cellStyle name="Currency 3 7 4 2 2" xfId="2525" xr:uid="{D9C6831F-6D5E-47BE-A838-F057CCDB9B69}"/>
    <cellStyle name="Currency 3 7 4 3" xfId="1853" xr:uid="{E405CDCD-B8FF-49CD-A47D-53E51FA48B9D}"/>
    <cellStyle name="Currency 3 7 5" xfId="733" xr:uid="{E9C90295-5718-402B-B5B2-8B3D913784AD}"/>
    <cellStyle name="Currency 3 7 5 2" xfId="2077" xr:uid="{E741FB64-B161-4987-8A60-83DA05ADA1EA}"/>
    <cellStyle name="Currency 3 7 6" xfId="1405" xr:uid="{44566F05-5114-4FF2-B70F-04DD827C59C2}"/>
    <cellStyle name="Currency 3 8" xfId="89" xr:uid="{E4CF9037-7E58-4EA1-8776-42173BF4923D}"/>
    <cellStyle name="Currency 3 8 2" xfId="201" xr:uid="{A88CDE27-D170-42E3-AC35-EC405C547E58}"/>
    <cellStyle name="Currency 3 8 2 2" xfId="425" xr:uid="{6D14E183-0740-407F-9A3C-9FAAF8EF2481}"/>
    <cellStyle name="Currency 3 8 2 2 2" xfId="1097" xr:uid="{2D14A5B6-E1CE-488E-8E4B-BFCDC813287A}"/>
    <cellStyle name="Currency 3 8 2 2 2 2" xfId="2441" xr:uid="{4ECC2AAB-9451-43B1-8F67-9AAE4D1F2E49}"/>
    <cellStyle name="Currency 3 8 2 2 3" xfId="1769" xr:uid="{86AF36E1-C90A-435E-99BE-604AF884C00E}"/>
    <cellStyle name="Currency 3 8 2 3" xfId="649" xr:uid="{A3736724-31E8-4155-A450-CE93C7700A9E}"/>
    <cellStyle name="Currency 3 8 2 3 2" xfId="1321" xr:uid="{9A88AAB4-EE06-4039-9C0C-ECF7568E12FE}"/>
    <cellStyle name="Currency 3 8 2 3 2 2" xfId="2665" xr:uid="{3B4ED291-E784-4D90-B280-3338CAD8456F}"/>
    <cellStyle name="Currency 3 8 2 3 3" xfId="1993" xr:uid="{EC55F687-2786-4BFF-B078-39257140508B}"/>
    <cellStyle name="Currency 3 8 2 4" xfId="873" xr:uid="{31E6693D-0FA9-4EE3-9DA4-3F0C67BC439C}"/>
    <cellStyle name="Currency 3 8 2 4 2" xfId="2217" xr:uid="{1BA6B40C-7394-4F79-9FE8-E8963AB8ED3B}"/>
    <cellStyle name="Currency 3 8 2 5" xfId="1545" xr:uid="{5A302B83-E76A-49AF-9426-C24D5E8A0556}"/>
    <cellStyle name="Currency 3 8 3" xfId="313" xr:uid="{127E3366-D480-42CE-B70A-2B68DCE960EC}"/>
    <cellStyle name="Currency 3 8 3 2" xfId="985" xr:uid="{0C842CBD-515D-4747-AE47-45E727CEAEE4}"/>
    <cellStyle name="Currency 3 8 3 2 2" xfId="2329" xr:uid="{884B4FC2-A431-480B-8998-E596A0AF1D66}"/>
    <cellStyle name="Currency 3 8 3 3" xfId="1657" xr:uid="{A9A19D92-0355-44C1-AF9B-95547549889F}"/>
    <cellStyle name="Currency 3 8 4" xfId="537" xr:uid="{4EAF7292-4A80-4CF0-B27A-6B2AE5272288}"/>
    <cellStyle name="Currency 3 8 4 2" xfId="1209" xr:uid="{94BFE55D-CCCC-45C0-ADB6-8110D193DF77}"/>
    <cellStyle name="Currency 3 8 4 2 2" xfId="2553" xr:uid="{AD55889C-A8FD-4D27-994F-962BF3B7714A}"/>
    <cellStyle name="Currency 3 8 4 3" xfId="1881" xr:uid="{350F4DA4-6086-437A-9EC9-093D560FCCF5}"/>
    <cellStyle name="Currency 3 8 5" xfId="761" xr:uid="{3E9EE7F7-1F7A-495B-A12D-B0840E81804A}"/>
    <cellStyle name="Currency 3 8 5 2" xfId="2105" xr:uid="{80178261-EA4E-4C08-B699-11DAD4635AB5}"/>
    <cellStyle name="Currency 3 8 6" xfId="1433" xr:uid="{C735340F-EDF5-4272-89CB-2BAFB158BDE5}"/>
    <cellStyle name="Currency 3 9" xfId="117" xr:uid="{B9FF7E26-7107-4F0A-8413-2F1CE07D5B7A}"/>
    <cellStyle name="Currency 3 9 2" xfId="341" xr:uid="{400BBA3A-0963-4269-BB64-D14DCF2A5D0F}"/>
    <cellStyle name="Currency 3 9 2 2" xfId="1013" xr:uid="{6F3EB148-744B-4386-84D7-884DD3118D32}"/>
    <cellStyle name="Currency 3 9 2 2 2" xfId="2357" xr:uid="{4B10FBA3-A025-4C53-98D7-0C0EF6FC87B3}"/>
    <cellStyle name="Currency 3 9 2 3" xfId="1685" xr:uid="{162E37B3-F456-456E-9EF4-38299E2C85D9}"/>
    <cellStyle name="Currency 3 9 3" xfId="565" xr:uid="{74A9895D-987F-4FAF-9840-B0562F9E2671}"/>
    <cellStyle name="Currency 3 9 3 2" xfId="1237" xr:uid="{5C7F5315-D069-4D58-A7E8-B4F3EABDD50F}"/>
    <cellStyle name="Currency 3 9 3 2 2" xfId="2581" xr:uid="{5D6DD7FB-6428-43E0-9B14-7E4E4CCB6930}"/>
    <cellStyle name="Currency 3 9 3 3" xfId="1909" xr:uid="{092AFF2F-4687-4BB7-9EFF-5A6E64706598}"/>
    <cellStyle name="Currency 3 9 4" xfId="789" xr:uid="{FE29EA77-D319-4A6B-8E34-A2B6BBBDFB92}"/>
    <cellStyle name="Currency 3 9 4 2" xfId="2133" xr:uid="{2F650684-8B5A-4E7F-9124-FB0080DC1A5B}"/>
    <cellStyle name="Currency 3 9 5" xfId="1461" xr:uid="{935AA54A-C6F7-4580-B10D-CEFF74F3EE3D}"/>
    <cellStyle name="Currency 4" xfId="7" xr:uid="{8F775C50-6D64-473D-AB0D-492CFE8DD605}"/>
    <cellStyle name="Currency 4 10" xfId="455" xr:uid="{D091A707-E2BF-457E-ACC4-C4FEC3E957EB}"/>
    <cellStyle name="Currency 4 10 2" xfId="1127" xr:uid="{8C092253-C7DA-4E29-B767-173893A05568}"/>
    <cellStyle name="Currency 4 10 2 2" xfId="2471" xr:uid="{7A966F5A-CE05-4474-B077-860260C0841F}"/>
    <cellStyle name="Currency 4 10 3" xfId="1799" xr:uid="{9BFA8A0F-6360-498D-BEE0-AB3DA5F54979}"/>
    <cellStyle name="Currency 4 11" xfId="679" xr:uid="{505090A0-0201-4F1E-B60D-DDD2C261B869}"/>
    <cellStyle name="Currency 4 11 2" xfId="2023" xr:uid="{79FED38A-2B72-4C77-953F-4B4A32AFB55E}"/>
    <cellStyle name="Currency 4 12" xfId="1351" xr:uid="{D418BE70-9E70-48F2-82CA-5EB3E8FAC89F}"/>
    <cellStyle name="Currency 4 2" xfId="12" xr:uid="{042F05E9-79F4-4189-84C6-57CC3FD53AAB}"/>
    <cellStyle name="Currency 4 2 2" xfId="40" xr:uid="{451991C1-9393-4D47-A6D3-7E65E1D3D466}"/>
    <cellStyle name="Currency 4 2 2 2" xfId="152" xr:uid="{964E92B1-452C-48E2-BB82-62143E57148F}"/>
    <cellStyle name="Currency 4 2 2 2 2" xfId="376" xr:uid="{59968CA7-52B2-4044-8B7E-039FDEF9DB67}"/>
    <cellStyle name="Currency 4 2 2 2 2 2" xfId="1048" xr:uid="{DEF76A06-2C55-40E4-B31E-58F68E914C01}"/>
    <cellStyle name="Currency 4 2 2 2 2 2 2" xfId="2392" xr:uid="{04682D7A-0D46-4CB0-B800-8943A865E2FA}"/>
    <cellStyle name="Currency 4 2 2 2 2 3" xfId="1720" xr:uid="{79845A83-B727-4A30-B282-93E20530BDA1}"/>
    <cellStyle name="Currency 4 2 2 2 3" xfId="600" xr:uid="{2DDD769A-E20B-449F-9901-BF164932FA67}"/>
    <cellStyle name="Currency 4 2 2 2 3 2" xfId="1272" xr:uid="{17CCC951-D464-4EAD-A997-DE24E5523C5F}"/>
    <cellStyle name="Currency 4 2 2 2 3 2 2" xfId="2616" xr:uid="{915ECF46-451F-4FF3-8018-505F36DC25F5}"/>
    <cellStyle name="Currency 4 2 2 2 3 3" xfId="1944" xr:uid="{58EA0AA4-31D1-4F04-81F0-3DDE9CC88BB2}"/>
    <cellStyle name="Currency 4 2 2 2 4" xfId="824" xr:uid="{5204DB9D-87E5-461E-9378-CBCA038BE6D5}"/>
    <cellStyle name="Currency 4 2 2 2 4 2" xfId="2168" xr:uid="{3AC2493E-0429-461F-9189-D402011D702E}"/>
    <cellStyle name="Currency 4 2 2 2 5" xfId="1496" xr:uid="{CDD61851-44FF-42BE-BA82-89CD9D3EE5F3}"/>
    <cellStyle name="Currency 4 2 2 3" xfId="264" xr:uid="{214F6999-DE24-4E16-85D5-662ED2B14CC6}"/>
    <cellStyle name="Currency 4 2 2 3 2" xfId="936" xr:uid="{DB0DD5BD-AAD6-41C8-BE15-40D733AAA31B}"/>
    <cellStyle name="Currency 4 2 2 3 2 2" xfId="2280" xr:uid="{CEC407D7-F1BB-4FAC-967A-CED6D0E16933}"/>
    <cellStyle name="Currency 4 2 2 3 3" xfId="1608" xr:uid="{77D1D59D-188B-48B1-9DA0-73137E9D4A40}"/>
    <cellStyle name="Currency 4 2 2 4" xfId="488" xr:uid="{F83661BB-E1E5-4B22-8B84-5FAF35F6A5BD}"/>
    <cellStyle name="Currency 4 2 2 4 2" xfId="1160" xr:uid="{539F3E18-CA2D-42F3-A327-3C31DC6BECD8}"/>
    <cellStyle name="Currency 4 2 2 4 2 2" xfId="2504" xr:uid="{C62EA476-A52C-410D-A423-FE5E8A8B8593}"/>
    <cellStyle name="Currency 4 2 2 4 3" xfId="1832" xr:uid="{DE7BFC46-D799-4F98-A298-1A65318D60F6}"/>
    <cellStyle name="Currency 4 2 2 5" xfId="712" xr:uid="{5D12553D-2EB2-4D78-8089-3840F982B6AA}"/>
    <cellStyle name="Currency 4 2 2 5 2" xfId="2056" xr:uid="{EAC00CF2-F526-4C26-8EDA-14FFD98C1650}"/>
    <cellStyle name="Currency 4 2 2 6" xfId="1384" xr:uid="{2CE887FB-BA55-45DA-AB0E-DD3527D932EC}"/>
    <cellStyle name="Currency 4 2 3" xfId="68" xr:uid="{7C3D2111-94E6-4822-ACF3-CFD3E1FE0BDB}"/>
    <cellStyle name="Currency 4 2 3 2" xfId="180" xr:uid="{E45644EF-A425-4BD4-8719-C6F19520AE99}"/>
    <cellStyle name="Currency 4 2 3 2 2" xfId="404" xr:uid="{428FDB30-DF8E-42AC-B00E-F51E82E37C94}"/>
    <cellStyle name="Currency 4 2 3 2 2 2" xfId="1076" xr:uid="{F64BBCBB-55E7-4F70-8644-F2367984CEA9}"/>
    <cellStyle name="Currency 4 2 3 2 2 2 2" xfId="2420" xr:uid="{AFCFDFCB-682C-4F4B-851B-3C68383CD967}"/>
    <cellStyle name="Currency 4 2 3 2 2 3" xfId="1748" xr:uid="{F0E606A5-E067-4DAA-8AFB-C32385BD0EB0}"/>
    <cellStyle name="Currency 4 2 3 2 3" xfId="628" xr:uid="{50675CFE-58C6-4697-9C16-FE3F8892CA16}"/>
    <cellStyle name="Currency 4 2 3 2 3 2" xfId="1300" xr:uid="{4C263BEB-3E77-4663-AEBE-050713C760A8}"/>
    <cellStyle name="Currency 4 2 3 2 3 2 2" xfId="2644" xr:uid="{1776EDE7-5356-43EB-BC30-4E400112A22F}"/>
    <cellStyle name="Currency 4 2 3 2 3 3" xfId="1972" xr:uid="{921DBFA1-C0FD-4CD1-9485-F18B8F256E82}"/>
    <cellStyle name="Currency 4 2 3 2 4" xfId="852" xr:uid="{9F88D8FE-85B9-4C5B-84B9-9C96B4290080}"/>
    <cellStyle name="Currency 4 2 3 2 4 2" xfId="2196" xr:uid="{9939418F-C95D-49B9-B7E1-62843BE8C0BC}"/>
    <cellStyle name="Currency 4 2 3 2 5" xfId="1524" xr:uid="{5F67DA80-23D7-46A6-9844-3952F4B12504}"/>
    <cellStyle name="Currency 4 2 3 3" xfId="292" xr:uid="{20BEBADB-34A3-47B6-9F9B-9FD190492541}"/>
    <cellStyle name="Currency 4 2 3 3 2" xfId="964" xr:uid="{6F27FC41-16A3-414F-8730-ECEE3F17DD7B}"/>
    <cellStyle name="Currency 4 2 3 3 2 2" xfId="2308" xr:uid="{3E13A35D-DF29-4DEF-9A87-435A7F861849}"/>
    <cellStyle name="Currency 4 2 3 3 3" xfId="1636" xr:uid="{2B15D1FB-CED8-471B-BAAD-E42BBD39AB50}"/>
    <cellStyle name="Currency 4 2 3 4" xfId="516" xr:uid="{0A219529-3C9B-4CEB-8DDE-E503762BD3CF}"/>
    <cellStyle name="Currency 4 2 3 4 2" xfId="1188" xr:uid="{6360C1E3-F8A2-4176-94C2-689DC52E0F66}"/>
    <cellStyle name="Currency 4 2 3 4 2 2" xfId="2532" xr:uid="{F226AD23-7740-46B7-81DD-C5573A69C554}"/>
    <cellStyle name="Currency 4 2 3 4 3" xfId="1860" xr:uid="{DB07AF40-BE6F-43EE-A895-2B0154F5B0AA}"/>
    <cellStyle name="Currency 4 2 3 5" xfId="740" xr:uid="{9FB8665B-343B-4337-BF3E-28A5EE679BC7}"/>
    <cellStyle name="Currency 4 2 3 5 2" xfId="2084" xr:uid="{06D6E285-5C89-4EB4-989E-51122E0FDAAF}"/>
    <cellStyle name="Currency 4 2 3 6" xfId="1412" xr:uid="{CE421BC8-F2E8-4970-A03F-E7252E618A64}"/>
    <cellStyle name="Currency 4 2 4" xfId="96" xr:uid="{7AE519ED-AB06-4F53-A2C4-535609EE6E3A}"/>
    <cellStyle name="Currency 4 2 4 2" xfId="208" xr:uid="{91EC18CF-58A3-4D18-BF02-29EE59C9CFAA}"/>
    <cellStyle name="Currency 4 2 4 2 2" xfId="432" xr:uid="{0123F44E-5D64-4493-ACFB-A70389D360AF}"/>
    <cellStyle name="Currency 4 2 4 2 2 2" xfId="1104" xr:uid="{9E48D794-E891-42CC-A629-5FA796E99758}"/>
    <cellStyle name="Currency 4 2 4 2 2 2 2" xfId="2448" xr:uid="{1568392A-D3E5-4571-B5EF-80233331C17B}"/>
    <cellStyle name="Currency 4 2 4 2 2 3" xfId="1776" xr:uid="{8A73CA6B-B0AE-468D-AC25-7E1B2FBE93CA}"/>
    <cellStyle name="Currency 4 2 4 2 3" xfId="656" xr:uid="{26B41DFB-3699-4C44-B6EC-F5AE103F3CF4}"/>
    <cellStyle name="Currency 4 2 4 2 3 2" xfId="1328" xr:uid="{31CB9F46-788A-4FDF-AB39-6BFD0B14CDF3}"/>
    <cellStyle name="Currency 4 2 4 2 3 2 2" xfId="2672" xr:uid="{B14F4DD3-54B0-4A1F-AEA5-05F99179FE1E}"/>
    <cellStyle name="Currency 4 2 4 2 3 3" xfId="2000" xr:uid="{47FEA7A2-56F7-404D-BF77-643415AF49B9}"/>
    <cellStyle name="Currency 4 2 4 2 4" xfId="880" xr:uid="{64B3D77D-654A-4527-951A-ECD08CD64C60}"/>
    <cellStyle name="Currency 4 2 4 2 4 2" xfId="2224" xr:uid="{84701844-E653-440F-8AD4-4C99251CA4F5}"/>
    <cellStyle name="Currency 4 2 4 2 5" xfId="1552" xr:uid="{DFC5EC19-1E73-43FE-B359-FA6FD488938C}"/>
    <cellStyle name="Currency 4 2 4 3" xfId="320" xr:uid="{ECA37E45-639C-4598-BF0D-5A5505ADE1D1}"/>
    <cellStyle name="Currency 4 2 4 3 2" xfId="992" xr:uid="{A6749FA9-4181-4D3A-B936-F04C1BA286F1}"/>
    <cellStyle name="Currency 4 2 4 3 2 2" xfId="2336" xr:uid="{E71BA0B4-FE1C-4707-9489-1534F865A26A}"/>
    <cellStyle name="Currency 4 2 4 3 3" xfId="1664" xr:uid="{E78A43C4-022F-446D-ACCF-691A3543EDEC}"/>
    <cellStyle name="Currency 4 2 4 4" xfId="544" xr:uid="{A28D2F38-9E99-4DFE-862E-758DFB88A3CD}"/>
    <cellStyle name="Currency 4 2 4 4 2" xfId="1216" xr:uid="{5624DBBE-B4D5-4E94-B9ED-8515FC2C1C1C}"/>
    <cellStyle name="Currency 4 2 4 4 2 2" xfId="2560" xr:uid="{B3F7C1EB-87A6-43C5-8087-C943FA81C36A}"/>
    <cellStyle name="Currency 4 2 4 4 3" xfId="1888" xr:uid="{29C72B0C-2ACA-493E-9B5D-3521FAF914B8}"/>
    <cellStyle name="Currency 4 2 4 5" xfId="768" xr:uid="{DB9817B4-74EA-493A-AF54-D92A3A699E5C}"/>
    <cellStyle name="Currency 4 2 4 5 2" xfId="2112" xr:uid="{37310063-C65A-4BA9-8806-C0C112527BCC}"/>
    <cellStyle name="Currency 4 2 4 6" xfId="1440" xr:uid="{3D7AE5E3-3771-49E3-BDD8-41B1D6B25707}"/>
    <cellStyle name="Currency 4 2 5" xfId="124" xr:uid="{8680E195-11D2-4FE1-943E-CAF614E39411}"/>
    <cellStyle name="Currency 4 2 5 2" xfId="348" xr:uid="{4C08E554-E1F6-43B4-8D1B-9F14509BAE5D}"/>
    <cellStyle name="Currency 4 2 5 2 2" xfId="1020" xr:uid="{2D7F67C0-C5E7-4D9D-9FFB-73819FB1CCDE}"/>
    <cellStyle name="Currency 4 2 5 2 2 2" xfId="2364" xr:uid="{431A268D-C4F1-4653-B7CE-77EC10684846}"/>
    <cellStyle name="Currency 4 2 5 2 3" xfId="1692" xr:uid="{DDE63952-23CC-4A8D-9FAA-C98CDB7188C8}"/>
    <cellStyle name="Currency 4 2 5 3" xfId="572" xr:uid="{61F18D73-76A4-4652-B0FB-3E28B56B4BAC}"/>
    <cellStyle name="Currency 4 2 5 3 2" xfId="1244" xr:uid="{2774E098-B616-467A-8148-7929B7701D1E}"/>
    <cellStyle name="Currency 4 2 5 3 2 2" xfId="2588" xr:uid="{EF8EC584-7323-4F38-B136-EFBA52BCFEC7}"/>
    <cellStyle name="Currency 4 2 5 3 3" xfId="1916" xr:uid="{CD3ADB2A-EB41-4335-A9D3-55C62EDC84DE}"/>
    <cellStyle name="Currency 4 2 5 4" xfId="796" xr:uid="{116610C5-5077-40CC-AA5F-5BE5DC7A82D7}"/>
    <cellStyle name="Currency 4 2 5 4 2" xfId="2140" xr:uid="{71BCCD22-C2B9-4CAE-BDE8-8CC0B54A09C7}"/>
    <cellStyle name="Currency 4 2 5 5" xfId="1468" xr:uid="{A92D5C1F-CD57-4759-BC1F-5BFAEDB98AA2}"/>
    <cellStyle name="Currency 4 2 6" xfId="236" xr:uid="{271A1DDB-6E71-4972-83E1-36BDBA058E26}"/>
    <cellStyle name="Currency 4 2 6 2" xfId="908" xr:uid="{9088855B-350D-4ED1-A3F6-0B78529D92EA}"/>
    <cellStyle name="Currency 4 2 6 2 2" xfId="2252" xr:uid="{D5375B9C-14D0-49FB-A38B-E1FA3E5B9471}"/>
    <cellStyle name="Currency 4 2 6 3" xfId="1580" xr:uid="{152088EF-D66C-4291-9D20-DB4D7079FC57}"/>
    <cellStyle name="Currency 4 2 7" xfId="460" xr:uid="{592B5381-5C1C-490D-9392-60C462DFD7F8}"/>
    <cellStyle name="Currency 4 2 7 2" xfId="1132" xr:uid="{661E7B5F-A1BA-401D-A273-1BB198F10A27}"/>
    <cellStyle name="Currency 4 2 7 2 2" xfId="2476" xr:uid="{C293519D-67FE-4B13-AECD-2FAF60F1200E}"/>
    <cellStyle name="Currency 4 2 7 3" xfId="1804" xr:uid="{002B96C7-4742-4025-A680-3511884309A4}"/>
    <cellStyle name="Currency 4 2 8" xfId="684" xr:uid="{50E6C473-3810-4E48-B2A9-41EE339C3172}"/>
    <cellStyle name="Currency 4 2 8 2" xfId="2028" xr:uid="{D7860D2E-506B-4CBC-BD63-8A59D4585B50}"/>
    <cellStyle name="Currency 4 2 9" xfId="1356" xr:uid="{348E3A98-B6AD-41F7-9FB0-C6BC5A7A8F07}"/>
    <cellStyle name="Currency 4 3" xfId="19" xr:uid="{11D14372-2229-4E1F-B15B-F9DB943AE61C}"/>
    <cellStyle name="Currency 4 3 2" xfId="47" xr:uid="{F6588780-8176-4416-9E75-DB21C7546DAE}"/>
    <cellStyle name="Currency 4 3 2 2" xfId="159" xr:uid="{64C34837-BA44-4200-8020-A1D2864C4514}"/>
    <cellStyle name="Currency 4 3 2 2 2" xfId="383" xr:uid="{AA4F3113-6011-4BDA-8752-5CE8F1CC7CF1}"/>
    <cellStyle name="Currency 4 3 2 2 2 2" xfId="1055" xr:uid="{789C75F1-0068-4F90-9C62-3E9A0C3680D6}"/>
    <cellStyle name="Currency 4 3 2 2 2 2 2" xfId="2399" xr:uid="{4B42310F-578E-479C-AD1E-36B779C553FC}"/>
    <cellStyle name="Currency 4 3 2 2 2 3" xfId="1727" xr:uid="{30314E08-31F6-4C93-AD64-CC636F03AFA2}"/>
    <cellStyle name="Currency 4 3 2 2 3" xfId="607" xr:uid="{7CC9A32B-43A0-449C-860C-7DACA68A4227}"/>
    <cellStyle name="Currency 4 3 2 2 3 2" xfId="1279" xr:uid="{02F77661-70B3-49E5-8BD1-319E5AB0F058}"/>
    <cellStyle name="Currency 4 3 2 2 3 2 2" xfId="2623" xr:uid="{C7424C49-4C74-4EE4-9C16-82992AFE25B6}"/>
    <cellStyle name="Currency 4 3 2 2 3 3" xfId="1951" xr:uid="{A2560AE2-C991-4BB6-AEB1-C0578D12EBD0}"/>
    <cellStyle name="Currency 4 3 2 2 4" xfId="831" xr:uid="{359EE76D-DE06-410B-A63E-9950E3A11ACB}"/>
    <cellStyle name="Currency 4 3 2 2 4 2" xfId="2175" xr:uid="{3C5CE8A6-CE84-42EF-B53D-D0FDF2A22B02}"/>
    <cellStyle name="Currency 4 3 2 2 5" xfId="1503" xr:uid="{8E4E90F6-480C-4781-BBBA-88BEC31BA7A0}"/>
    <cellStyle name="Currency 4 3 2 3" xfId="271" xr:uid="{36B79346-1F64-4228-B79B-A7DFC8046156}"/>
    <cellStyle name="Currency 4 3 2 3 2" xfId="943" xr:uid="{E43BCA72-B3F7-46F9-A81C-3B29479DEB5D}"/>
    <cellStyle name="Currency 4 3 2 3 2 2" xfId="2287" xr:uid="{3DB8C8D3-AE42-432B-ABCA-42DFB21795FC}"/>
    <cellStyle name="Currency 4 3 2 3 3" xfId="1615" xr:uid="{855A7B29-2B3D-4885-9E88-C95DC02062F8}"/>
    <cellStyle name="Currency 4 3 2 4" xfId="495" xr:uid="{5CC10AA9-0DB0-484E-A59F-C5116C978545}"/>
    <cellStyle name="Currency 4 3 2 4 2" xfId="1167" xr:uid="{C4EB91F8-A082-4576-9D5D-6697985D0B1D}"/>
    <cellStyle name="Currency 4 3 2 4 2 2" xfId="2511" xr:uid="{16C97B36-EADC-49CA-B641-5D1D85071C9A}"/>
    <cellStyle name="Currency 4 3 2 4 3" xfId="1839" xr:uid="{C2E79D1D-9789-4C9A-A427-B08F335A3B46}"/>
    <cellStyle name="Currency 4 3 2 5" xfId="719" xr:uid="{3F58595F-1643-4CC2-8E62-8B9A87B1F1B3}"/>
    <cellStyle name="Currency 4 3 2 5 2" xfId="2063" xr:uid="{21CE29FE-8D1E-4A93-851F-DCFB91F652DF}"/>
    <cellStyle name="Currency 4 3 2 6" xfId="1391" xr:uid="{6B664D3C-3A36-4970-85C1-E5BD3ADFA480}"/>
    <cellStyle name="Currency 4 3 3" xfId="75" xr:uid="{F7B19063-B3F5-4412-A1A0-E8F4A75AE6D3}"/>
    <cellStyle name="Currency 4 3 3 2" xfId="187" xr:uid="{E656854A-A7D3-4F34-BE46-9C26F5B40A12}"/>
    <cellStyle name="Currency 4 3 3 2 2" xfId="411" xr:uid="{75640CBB-C716-40E4-A942-21BF1BC7C55A}"/>
    <cellStyle name="Currency 4 3 3 2 2 2" xfId="1083" xr:uid="{34A88DC9-B8F6-4D87-8E5C-761970F3DC06}"/>
    <cellStyle name="Currency 4 3 3 2 2 2 2" xfId="2427" xr:uid="{AA72F764-AA40-4F3E-92DF-A87A6A259BCE}"/>
    <cellStyle name="Currency 4 3 3 2 2 3" xfId="1755" xr:uid="{2EFFE0AB-7F18-4CA5-B008-AAC3A1FD5BAF}"/>
    <cellStyle name="Currency 4 3 3 2 3" xfId="635" xr:uid="{31A06F99-7311-4800-A6C9-4B1DCBEE1F30}"/>
    <cellStyle name="Currency 4 3 3 2 3 2" xfId="1307" xr:uid="{71F089DB-B04B-4519-A3AB-74A803DAD2B6}"/>
    <cellStyle name="Currency 4 3 3 2 3 2 2" xfId="2651" xr:uid="{3E9003F6-B532-4145-96EC-CF546C76474D}"/>
    <cellStyle name="Currency 4 3 3 2 3 3" xfId="1979" xr:uid="{B801B2FA-B73C-4B6D-BBE3-09A8A3330484}"/>
    <cellStyle name="Currency 4 3 3 2 4" xfId="859" xr:uid="{B55ED099-5B28-4A1E-B0B3-8E22513077B4}"/>
    <cellStyle name="Currency 4 3 3 2 4 2" xfId="2203" xr:uid="{951CCAF4-7307-42E3-A4EE-F47CAADD891F}"/>
    <cellStyle name="Currency 4 3 3 2 5" xfId="1531" xr:uid="{01FDFE45-AADD-4930-B633-BFE4DF6E2D8E}"/>
    <cellStyle name="Currency 4 3 3 3" xfId="299" xr:uid="{2B05E24F-79F3-46A5-BC09-393CE87B6AA5}"/>
    <cellStyle name="Currency 4 3 3 3 2" xfId="971" xr:uid="{2B17DD97-1530-4E4A-B750-EC983A91123E}"/>
    <cellStyle name="Currency 4 3 3 3 2 2" xfId="2315" xr:uid="{FDC6F473-50F9-4368-84CB-447DC4DE94D4}"/>
    <cellStyle name="Currency 4 3 3 3 3" xfId="1643" xr:uid="{A6A7D574-1C2E-4CB1-8F24-3A834798B166}"/>
    <cellStyle name="Currency 4 3 3 4" xfId="523" xr:uid="{299A3871-CB58-49C3-A522-0FFDA86C65AC}"/>
    <cellStyle name="Currency 4 3 3 4 2" xfId="1195" xr:uid="{FA79C898-F03D-4854-8032-236250F631EA}"/>
    <cellStyle name="Currency 4 3 3 4 2 2" xfId="2539" xr:uid="{EA0834CC-2ACA-4DA5-A4E7-FCDF6EB964BD}"/>
    <cellStyle name="Currency 4 3 3 4 3" xfId="1867" xr:uid="{86296267-BFA5-482D-93E5-63C152FA1AE7}"/>
    <cellStyle name="Currency 4 3 3 5" xfId="747" xr:uid="{AD11587F-E3CD-4EE2-8498-9CCAA6EAEA7C}"/>
    <cellStyle name="Currency 4 3 3 5 2" xfId="2091" xr:uid="{3CA5FDD0-88B6-48BD-9DAB-256EBFE77B5E}"/>
    <cellStyle name="Currency 4 3 3 6" xfId="1419" xr:uid="{F046FFBE-5309-41D9-896D-F652D44A1AAC}"/>
    <cellStyle name="Currency 4 3 4" xfId="103" xr:uid="{ECF48F70-305C-4BCF-AE8B-9C7C27BBE688}"/>
    <cellStyle name="Currency 4 3 4 2" xfId="215" xr:uid="{9DF6643E-22E7-480D-95E6-DA76AFD77830}"/>
    <cellStyle name="Currency 4 3 4 2 2" xfId="439" xr:uid="{9EA49FB2-C782-4595-8476-EA9F64958031}"/>
    <cellStyle name="Currency 4 3 4 2 2 2" xfId="1111" xr:uid="{E1251E1E-0D60-4282-BFB7-853292FF0001}"/>
    <cellStyle name="Currency 4 3 4 2 2 2 2" xfId="2455" xr:uid="{3DFBD68C-E6E3-4E4D-B761-0317A127521C}"/>
    <cellStyle name="Currency 4 3 4 2 2 3" xfId="1783" xr:uid="{BD032547-576F-4AD8-B11A-2054327D44FF}"/>
    <cellStyle name="Currency 4 3 4 2 3" xfId="663" xr:uid="{441AD557-D4DD-41DD-A68E-37EF0E98EFA5}"/>
    <cellStyle name="Currency 4 3 4 2 3 2" xfId="1335" xr:uid="{59D5A609-9F4F-4D5C-963E-6CADD6DF3C91}"/>
    <cellStyle name="Currency 4 3 4 2 3 2 2" xfId="2679" xr:uid="{AE00BC77-E427-41BC-AE6D-9F49535EB150}"/>
    <cellStyle name="Currency 4 3 4 2 3 3" xfId="2007" xr:uid="{4AFBA696-E86C-4D18-B965-3BCAE6C9E8EA}"/>
    <cellStyle name="Currency 4 3 4 2 4" xfId="887" xr:uid="{E844B229-CD55-43A1-AC9E-0DB45C434893}"/>
    <cellStyle name="Currency 4 3 4 2 4 2" xfId="2231" xr:uid="{B6A26747-0E9F-4612-AD13-049D8325CCC2}"/>
    <cellStyle name="Currency 4 3 4 2 5" xfId="1559" xr:uid="{A2C63B04-9635-4F21-BD3C-97B41EA9971C}"/>
    <cellStyle name="Currency 4 3 4 3" xfId="327" xr:uid="{2987F85B-7067-4DE7-A40F-40366417EDCD}"/>
    <cellStyle name="Currency 4 3 4 3 2" xfId="999" xr:uid="{B58D7D0A-F945-438D-8DB1-EEA38A62ECDA}"/>
    <cellStyle name="Currency 4 3 4 3 2 2" xfId="2343" xr:uid="{64EB6B00-FE5C-4607-B099-27B4054D359F}"/>
    <cellStyle name="Currency 4 3 4 3 3" xfId="1671" xr:uid="{1F6E0186-BDED-46FE-AD24-A2EB59D77D9B}"/>
    <cellStyle name="Currency 4 3 4 4" xfId="551" xr:uid="{D3421227-A01E-491F-8214-D0B8CADCDDAA}"/>
    <cellStyle name="Currency 4 3 4 4 2" xfId="1223" xr:uid="{790D8015-4640-415E-A8E0-276C87141E46}"/>
    <cellStyle name="Currency 4 3 4 4 2 2" xfId="2567" xr:uid="{13E11B5D-664D-43AF-85A8-C44CD13C0A6B}"/>
    <cellStyle name="Currency 4 3 4 4 3" xfId="1895" xr:uid="{D5E4F6DE-A638-45A4-BB10-1D26D3097F80}"/>
    <cellStyle name="Currency 4 3 4 5" xfId="775" xr:uid="{C03EB462-1D3B-4A18-A602-F241C56AA8DC}"/>
    <cellStyle name="Currency 4 3 4 5 2" xfId="2119" xr:uid="{6E171F8B-6521-479A-BAF8-5FFBAE74579E}"/>
    <cellStyle name="Currency 4 3 4 6" xfId="1447" xr:uid="{1837D06E-5B01-495A-9F00-1320ADF22C4C}"/>
    <cellStyle name="Currency 4 3 5" xfId="131" xr:uid="{4963F05A-845E-49A4-BE7B-BADD18D6CE4C}"/>
    <cellStyle name="Currency 4 3 5 2" xfId="355" xr:uid="{4A4AF209-E9C8-400F-A76A-BDA679F9925D}"/>
    <cellStyle name="Currency 4 3 5 2 2" xfId="1027" xr:uid="{14B6C2C1-92FA-458A-9AEB-311176A9FBD6}"/>
    <cellStyle name="Currency 4 3 5 2 2 2" xfId="2371" xr:uid="{CC09E5E8-B5C7-469B-AD14-9885088992EB}"/>
    <cellStyle name="Currency 4 3 5 2 3" xfId="1699" xr:uid="{6B6C8B2E-2020-4153-ACF1-25138C1C10B6}"/>
    <cellStyle name="Currency 4 3 5 3" xfId="579" xr:uid="{31B10679-E4C6-4BAD-A448-E67EE221B02B}"/>
    <cellStyle name="Currency 4 3 5 3 2" xfId="1251" xr:uid="{A860A923-BE50-4983-953A-BF5FDFCAE726}"/>
    <cellStyle name="Currency 4 3 5 3 2 2" xfId="2595" xr:uid="{61FF50BF-6CB3-4A47-A0EE-FBF68F8FD115}"/>
    <cellStyle name="Currency 4 3 5 3 3" xfId="1923" xr:uid="{273DBB55-8A6C-4280-BEB4-E8A1152A9E49}"/>
    <cellStyle name="Currency 4 3 5 4" xfId="803" xr:uid="{646EAFF5-54BA-4D43-B052-BDB8F9B73628}"/>
    <cellStyle name="Currency 4 3 5 4 2" xfId="2147" xr:uid="{C5A43955-DC1E-4973-8578-A3C48DDC7FC2}"/>
    <cellStyle name="Currency 4 3 5 5" xfId="1475" xr:uid="{DEB8BDE3-8565-4ECA-B7FE-AF070068E568}"/>
    <cellStyle name="Currency 4 3 6" xfId="243" xr:uid="{D1D8C17C-2B40-4839-9031-0C73D5C8A4DE}"/>
    <cellStyle name="Currency 4 3 6 2" xfId="915" xr:uid="{DCD7228C-D340-401B-A8EF-6893D81E99B4}"/>
    <cellStyle name="Currency 4 3 6 2 2" xfId="2259" xr:uid="{2E846193-6D48-4F9F-88C6-D1854AB77D15}"/>
    <cellStyle name="Currency 4 3 6 3" xfId="1587" xr:uid="{CF9359AF-52C1-4259-A8DC-2FC84A32D7E3}"/>
    <cellStyle name="Currency 4 3 7" xfId="467" xr:uid="{C3E8C4CC-799F-43EB-B51F-CC3FD3B7694C}"/>
    <cellStyle name="Currency 4 3 7 2" xfId="1139" xr:uid="{FDCB2CD3-CF6A-4F2F-81AC-E385BEA1818B}"/>
    <cellStyle name="Currency 4 3 7 2 2" xfId="2483" xr:uid="{DA3AE7BD-1B2A-4122-BA9B-C4FFEB2136E7}"/>
    <cellStyle name="Currency 4 3 7 3" xfId="1811" xr:uid="{DE199699-BDD3-4D0A-8209-949F391DDD88}"/>
    <cellStyle name="Currency 4 3 8" xfId="691" xr:uid="{CDFBCFB3-B5A2-4651-88C6-95E0D798494D}"/>
    <cellStyle name="Currency 4 3 8 2" xfId="2035" xr:uid="{71476FFA-05D5-4F09-A3B6-1A5F211E1DB4}"/>
    <cellStyle name="Currency 4 3 9" xfId="1363" xr:uid="{3500395E-C855-437C-AC65-FB34E170C82E}"/>
    <cellStyle name="Currency 4 4" xfId="27" xr:uid="{AED6372D-6A71-4B7D-AF9D-477153BECB17}"/>
    <cellStyle name="Currency 4 4 2" xfId="55" xr:uid="{8F909B19-10FE-4A14-BD8F-CB11D0930947}"/>
    <cellStyle name="Currency 4 4 2 2" xfId="167" xr:uid="{B623F39E-FBE2-4C3A-A0B8-F319FABA3307}"/>
    <cellStyle name="Currency 4 4 2 2 2" xfId="391" xr:uid="{CEC1446F-019C-4344-85F5-DD76EA323A10}"/>
    <cellStyle name="Currency 4 4 2 2 2 2" xfId="1063" xr:uid="{A1B380B5-72CF-4ADB-8CAE-73C836F16E2E}"/>
    <cellStyle name="Currency 4 4 2 2 2 2 2" xfId="2407" xr:uid="{A3092836-490F-4260-848E-5B848FD55929}"/>
    <cellStyle name="Currency 4 4 2 2 2 3" xfId="1735" xr:uid="{488AE438-6233-4B7B-8CC5-C60D1C3CBECF}"/>
    <cellStyle name="Currency 4 4 2 2 3" xfId="615" xr:uid="{75052FBF-A9E8-46F7-B99D-9C29ABACCAAC}"/>
    <cellStyle name="Currency 4 4 2 2 3 2" xfId="1287" xr:uid="{A3E18986-ABB1-440D-83A1-8095404194A9}"/>
    <cellStyle name="Currency 4 4 2 2 3 2 2" xfId="2631" xr:uid="{335E9CEC-4978-40C0-B95A-CDDB1D96B06C}"/>
    <cellStyle name="Currency 4 4 2 2 3 3" xfId="1959" xr:uid="{985D1C9E-9DF8-4C0A-B600-A53572450DDD}"/>
    <cellStyle name="Currency 4 4 2 2 4" xfId="839" xr:uid="{D79DA3D7-6029-4293-90AB-B75E85DCAAA7}"/>
    <cellStyle name="Currency 4 4 2 2 4 2" xfId="2183" xr:uid="{2FCE1A99-65AF-4B1D-8B03-F34F0962FA0E}"/>
    <cellStyle name="Currency 4 4 2 2 5" xfId="1511" xr:uid="{F56E362E-09CB-49FA-879F-AF79A15B0F92}"/>
    <cellStyle name="Currency 4 4 2 3" xfId="279" xr:uid="{4CC058D0-3C28-442E-9626-B3CF8C165FDF}"/>
    <cellStyle name="Currency 4 4 2 3 2" xfId="951" xr:uid="{E777A3D1-6402-4A85-A581-975930AAFD95}"/>
    <cellStyle name="Currency 4 4 2 3 2 2" xfId="2295" xr:uid="{279001BD-7BE7-4125-93DD-526707CA8F80}"/>
    <cellStyle name="Currency 4 4 2 3 3" xfId="1623" xr:uid="{2645230C-79D7-44C9-B408-56608A3AA259}"/>
    <cellStyle name="Currency 4 4 2 4" xfId="503" xr:uid="{B5E02F1B-FAAE-4E09-9319-5FAE3D90FF77}"/>
    <cellStyle name="Currency 4 4 2 4 2" xfId="1175" xr:uid="{674C7915-9DB6-4AAE-8CF9-A5D08A449DF8}"/>
    <cellStyle name="Currency 4 4 2 4 2 2" xfId="2519" xr:uid="{5E92840D-5B11-4487-95E9-D4DF629B640F}"/>
    <cellStyle name="Currency 4 4 2 4 3" xfId="1847" xr:uid="{18EA75A2-11B9-40A6-AE45-9A649FFC3157}"/>
    <cellStyle name="Currency 4 4 2 5" xfId="727" xr:uid="{C9DEFCDE-7507-422F-83B4-2F39EEE6D17A}"/>
    <cellStyle name="Currency 4 4 2 5 2" xfId="2071" xr:uid="{41DCD59E-D45E-46F1-9717-7CD68619FA1D}"/>
    <cellStyle name="Currency 4 4 2 6" xfId="1399" xr:uid="{0B73CD22-2E69-4DD8-AAC6-FDE9829E555B}"/>
    <cellStyle name="Currency 4 4 3" xfId="83" xr:uid="{1147F37B-E838-4FCD-A12F-C424DADF4CE9}"/>
    <cellStyle name="Currency 4 4 3 2" xfId="195" xr:uid="{C2743A5B-DEDA-47F8-B261-5B13B4E0BACA}"/>
    <cellStyle name="Currency 4 4 3 2 2" xfId="419" xr:uid="{01D8707A-FA53-491D-B43D-5A0A9E774265}"/>
    <cellStyle name="Currency 4 4 3 2 2 2" xfId="1091" xr:uid="{E800D685-A937-4668-9A4F-98B649E30566}"/>
    <cellStyle name="Currency 4 4 3 2 2 2 2" xfId="2435" xr:uid="{D180433B-01A9-46DA-8F7B-262E6D8506FA}"/>
    <cellStyle name="Currency 4 4 3 2 2 3" xfId="1763" xr:uid="{3C5DAC71-7015-48B3-BFB5-9BB0BFFB4BF6}"/>
    <cellStyle name="Currency 4 4 3 2 3" xfId="643" xr:uid="{22A6466E-8DF0-42C7-A09F-0CB8F6F45415}"/>
    <cellStyle name="Currency 4 4 3 2 3 2" xfId="1315" xr:uid="{B5583714-BD23-4C4A-8E2D-D4CB08F43138}"/>
    <cellStyle name="Currency 4 4 3 2 3 2 2" xfId="2659" xr:uid="{D7883C63-6BE8-4691-8AB7-D8BE4EBB482B}"/>
    <cellStyle name="Currency 4 4 3 2 3 3" xfId="1987" xr:uid="{7E7EB9DD-32F8-4CC1-9983-BB41322AF6F1}"/>
    <cellStyle name="Currency 4 4 3 2 4" xfId="867" xr:uid="{E21B0B0E-2B4E-4E59-8261-1FC6A697DAAC}"/>
    <cellStyle name="Currency 4 4 3 2 4 2" xfId="2211" xr:uid="{AF86A213-78A8-4F4B-B2DE-0FB2A883014D}"/>
    <cellStyle name="Currency 4 4 3 2 5" xfId="1539" xr:uid="{9394009B-4EF2-4B4B-993C-A43E2EEC41BA}"/>
    <cellStyle name="Currency 4 4 3 3" xfId="307" xr:uid="{8595A370-1A89-422B-A613-27E1E607051E}"/>
    <cellStyle name="Currency 4 4 3 3 2" xfId="979" xr:uid="{782653D6-ADEE-42EE-A5FB-16F87CE62CC7}"/>
    <cellStyle name="Currency 4 4 3 3 2 2" xfId="2323" xr:uid="{BF565B0E-464A-4B74-A06D-3E3CD638AE07}"/>
    <cellStyle name="Currency 4 4 3 3 3" xfId="1651" xr:uid="{CCB22E5C-2C39-4D03-8378-A11EBC3C2F74}"/>
    <cellStyle name="Currency 4 4 3 4" xfId="531" xr:uid="{BD24785F-2400-4ADE-AD65-5D9A1F91F992}"/>
    <cellStyle name="Currency 4 4 3 4 2" xfId="1203" xr:uid="{BEF9C90C-8DC4-4850-8F21-EC9EE2EB4A4C}"/>
    <cellStyle name="Currency 4 4 3 4 2 2" xfId="2547" xr:uid="{5CB2C363-04C5-47FC-93EC-6BD0DC9B08F8}"/>
    <cellStyle name="Currency 4 4 3 4 3" xfId="1875" xr:uid="{865641CD-E133-41D5-A293-1EF8CC14F47F}"/>
    <cellStyle name="Currency 4 4 3 5" xfId="755" xr:uid="{A34DDEDC-11BB-4758-9FD9-AB7B77D43C8B}"/>
    <cellStyle name="Currency 4 4 3 5 2" xfId="2099" xr:uid="{931C1C9D-17D6-4151-B0C5-A25BD8D070EF}"/>
    <cellStyle name="Currency 4 4 3 6" xfId="1427" xr:uid="{33C82FD5-55B6-48EA-80AD-17B93AECDD63}"/>
    <cellStyle name="Currency 4 4 4" xfId="111" xr:uid="{D9B3EF52-FB7A-4460-B6E3-663758A2D7EB}"/>
    <cellStyle name="Currency 4 4 4 2" xfId="223" xr:uid="{A583050F-EDD8-4C93-979F-C1DACFF2F526}"/>
    <cellStyle name="Currency 4 4 4 2 2" xfId="447" xr:uid="{777D674B-1276-4D76-8DAF-225815FAA799}"/>
    <cellStyle name="Currency 4 4 4 2 2 2" xfId="1119" xr:uid="{78C38283-B1FD-49EE-A78B-5282870F4DF6}"/>
    <cellStyle name="Currency 4 4 4 2 2 2 2" xfId="2463" xr:uid="{3AEBBA1F-48F2-47D8-AC49-1103320A5D56}"/>
    <cellStyle name="Currency 4 4 4 2 2 3" xfId="1791" xr:uid="{A17EE2BB-A48C-4751-B175-482C89DC20B5}"/>
    <cellStyle name="Currency 4 4 4 2 3" xfId="671" xr:uid="{45808FF8-BECC-40EC-9FB0-16D435CAF90E}"/>
    <cellStyle name="Currency 4 4 4 2 3 2" xfId="1343" xr:uid="{5699CA25-6332-42C7-AD10-B69F6F0527B6}"/>
    <cellStyle name="Currency 4 4 4 2 3 2 2" xfId="2687" xr:uid="{5D78EB56-17D9-4369-8AB7-90E0B8E87867}"/>
    <cellStyle name="Currency 4 4 4 2 3 3" xfId="2015" xr:uid="{810BA09C-4262-4C44-9B0F-97CF6886E765}"/>
    <cellStyle name="Currency 4 4 4 2 4" xfId="895" xr:uid="{161B8B34-DFAF-4A56-A1E9-F2B02B5FBDF6}"/>
    <cellStyle name="Currency 4 4 4 2 4 2" xfId="2239" xr:uid="{C03CF2DE-D839-47B1-ABDF-A4180B3C3B38}"/>
    <cellStyle name="Currency 4 4 4 2 5" xfId="1567" xr:uid="{8AC94C63-B86A-481E-8563-B010B1491E44}"/>
    <cellStyle name="Currency 4 4 4 3" xfId="335" xr:uid="{DD717892-C2B9-4A3D-8018-B103AD4DF7C0}"/>
    <cellStyle name="Currency 4 4 4 3 2" xfId="1007" xr:uid="{5BAB1D80-F154-4FE5-883B-5EAE23B09FFA}"/>
    <cellStyle name="Currency 4 4 4 3 2 2" xfId="2351" xr:uid="{A73F3071-3295-470D-ACE9-A0773001A550}"/>
    <cellStyle name="Currency 4 4 4 3 3" xfId="1679" xr:uid="{3B512BFE-34BB-4CC5-9702-8F1E01A117C8}"/>
    <cellStyle name="Currency 4 4 4 4" xfId="559" xr:uid="{DA33F54A-C56C-4D8B-BC3F-1E9F292D2743}"/>
    <cellStyle name="Currency 4 4 4 4 2" xfId="1231" xr:uid="{913DF8EC-E0DB-478C-8C89-70EDAA5D3FD9}"/>
    <cellStyle name="Currency 4 4 4 4 2 2" xfId="2575" xr:uid="{A49371C2-7A7F-42B3-8F42-069F9107BFCB}"/>
    <cellStyle name="Currency 4 4 4 4 3" xfId="1903" xr:uid="{A35B4014-434D-40E6-9522-AC3DF7020BB6}"/>
    <cellStyle name="Currency 4 4 4 5" xfId="783" xr:uid="{72C81DE1-7E4C-4295-8390-8654C4B022DE}"/>
    <cellStyle name="Currency 4 4 4 5 2" xfId="2127" xr:uid="{1403163C-56EF-4C9F-9757-C9FC1A34CC5C}"/>
    <cellStyle name="Currency 4 4 4 6" xfId="1455" xr:uid="{AF85CF19-5C31-4AF8-AA34-969F255D0AB5}"/>
    <cellStyle name="Currency 4 4 5" xfId="139" xr:uid="{724128BA-0988-40BE-92D1-ED505CA36574}"/>
    <cellStyle name="Currency 4 4 5 2" xfId="363" xr:uid="{D6830528-69DE-4492-9812-C0CA3A2CA7F0}"/>
    <cellStyle name="Currency 4 4 5 2 2" xfId="1035" xr:uid="{EB54B849-3FB0-4003-AFAF-D8D7D2B5B4DE}"/>
    <cellStyle name="Currency 4 4 5 2 2 2" xfId="2379" xr:uid="{5E551D54-4655-4F0D-A4D3-D4242BFD416D}"/>
    <cellStyle name="Currency 4 4 5 2 3" xfId="1707" xr:uid="{122FACE1-A112-4B38-9383-2C9F820E19A3}"/>
    <cellStyle name="Currency 4 4 5 3" xfId="587" xr:uid="{F234FF25-5E35-4C2D-AEC7-009D036C3B2F}"/>
    <cellStyle name="Currency 4 4 5 3 2" xfId="1259" xr:uid="{638F3351-5C3A-42BA-897F-C94D08035B37}"/>
    <cellStyle name="Currency 4 4 5 3 2 2" xfId="2603" xr:uid="{55874C6A-B31C-4CA3-8346-249920CD2C65}"/>
    <cellStyle name="Currency 4 4 5 3 3" xfId="1931" xr:uid="{194C3D5E-D063-4407-AE7B-BC7694A93BAF}"/>
    <cellStyle name="Currency 4 4 5 4" xfId="811" xr:uid="{92A9AAB8-2C73-43B2-9272-4C020A359086}"/>
    <cellStyle name="Currency 4 4 5 4 2" xfId="2155" xr:uid="{C5AF6B3F-55D5-4646-8284-8E374690DE1B}"/>
    <cellStyle name="Currency 4 4 5 5" xfId="1483" xr:uid="{DD802916-FE02-4F4F-BEE3-C2FA3D430315}"/>
    <cellStyle name="Currency 4 4 6" xfId="251" xr:uid="{E40C3549-3D10-4EA1-AA1C-03F5B1C859A0}"/>
    <cellStyle name="Currency 4 4 6 2" xfId="923" xr:uid="{43F3B7F2-5A4E-4B9B-86ED-57B07B310588}"/>
    <cellStyle name="Currency 4 4 6 2 2" xfId="2267" xr:uid="{151FBDBF-96D4-4290-8B92-47B9DF3F03EF}"/>
    <cellStyle name="Currency 4 4 6 3" xfId="1595" xr:uid="{D403AEDD-9B59-4805-A477-E2D2861C83F7}"/>
    <cellStyle name="Currency 4 4 7" xfId="475" xr:uid="{37C3C3EF-03B9-4B26-BA7F-A6E249814493}"/>
    <cellStyle name="Currency 4 4 7 2" xfId="1147" xr:uid="{87CF3BEC-268D-4055-BB27-17E3A8B688F1}"/>
    <cellStyle name="Currency 4 4 7 2 2" xfId="2491" xr:uid="{D71136A0-6AE7-4D99-8E83-A1602373CDAD}"/>
    <cellStyle name="Currency 4 4 7 3" xfId="1819" xr:uid="{D270B14B-9C78-4EFA-90CA-5B686479A6F6}"/>
    <cellStyle name="Currency 4 4 8" xfId="699" xr:uid="{324E84CC-7DF4-446D-8E4A-38BEBC43D1EF}"/>
    <cellStyle name="Currency 4 4 8 2" xfId="2043" xr:uid="{B030232A-B238-49D1-92B7-2F68623927CA}"/>
    <cellStyle name="Currency 4 4 9" xfId="1371" xr:uid="{91637655-DB2F-4889-B080-E4E8F6659EBA}"/>
    <cellStyle name="Currency 4 5" xfId="35" xr:uid="{C33F4AA7-34E2-4713-8FF8-96FC1371FEBA}"/>
    <cellStyle name="Currency 4 5 2" xfId="147" xr:uid="{97A6AF9B-072F-485D-B58D-42A5B50DD336}"/>
    <cellStyle name="Currency 4 5 2 2" xfId="371" xr:uid="{BD4A6E29-DA45-4F86-9024-B0AB4C3B3ECE}"/>
    <cellStyle name="Currency 4 5 2 2 2" xfId="1043" xr:uid="{19A5FD8D-5AEC-47B7-99F8-6E337CD4AFFE}"/>
    <cellStyle name="Currency 4 5 2 2 2 2" xfId="2387" xr:uid="{A4515348-FCC8-475D-A72D-325F7D214DBC}"/>
    <cellStyle name="Currency 4 5 2 2 3" xfId="1715" xr:uid="{F90F6C7B-4486-4E00-A334-314B81130AD1}"/>
    <cellStyle name="Currency 4 5 2 3" xfId="595" xr:uid="{7B37BAE3-BD55-425D-9036-E67130634E10}"/>
    <cellStyle name="Currency 4 5 2 3 2" xfId="1267" xr:uid="{AB96902E-6F0C-43F1-B01A-3520C3A49A56}"/>
    <cellStyle name="Currency 4 5 2 3 2 2" xfId="2611" xr:uid="{C9DA29F0-9198-47D5-99EB-5CA29939CF99}"/>
    <cellStyle name="Currency 4 5 2 3 3" xfId="1939" xr:uid="{94B25528-310C-4ECF-853F-36F28CEE8C71}"/>
    <cellStyle name="Currency 4 5 2 4" xfId="819" xr:uid="{4608B309-D291-4CA7-8ED0-C4E3BD0E273E}"/>
    <cellStyle name="Currency 4 5 2 4 2" xfId="2163" xr:uid="{B29DA2D5-2C2B-4375-BC08-EA0EBB3F9889}"/>
    <cellStyle name="Currency 4 5 2 5" xfId="1491" xr:uid="{AA5F98EA-E51A-4839-9A23-0B3A3EB4A0D8}"/>
    <cellStyle name="Currency 4 5 3" xfId="259" xr:uid="{B452F819-173B-43FF-ADD3-56B963666A15}"/>
    <cellStyle name="Currency 4 5 3 2" xfId="931" xr:uid="{CFF2470A-49AF-47C1-88B6-2398C611BB2E}"/>
    <cellStyle name="Currency 4 5 3 2 2" xfId="2275" xr:uid="{A7D8C15C-6B1A-4F23-B3A7-557BBCE14610}"/>
    <cellStyle name="Currency 4 5 3 3" xfId="1603" xr:uid="{5D726E8B-EAFE-4A07-AB55-F6F55DD8D682}"/>
    <cellStyle name="Currency 4 5 4" xfId="483" xr:uid="{636B20BC-F222-44B8-851C-DD3B9A3DF101}"/>
    <cellStyle name="Currency 4 5 4 2" xfId="1155" xr:uid="{CB435B02-8A9A-4382-8722-2BDB00D8622F}"/>
    <cellStyle name="Currency 4 5 4 2 2" xfId="2499" xr:uid="{1E7C0AEC-8BA3-4C34-B7FF-E16F15FE2566}"/>
    <cellStyle name="Currency 4 5 4 3" xfId="1827" xr:uid="{2772EEB7-BBBE-4FC7-9F24-2F99DB12EBCB}"/>
    <cellStyle name="Currency 4 5 5" xfId="707" xr:uid="{991AB65A-3DDE-40FE-B0AA-706E544BDF77}"/>
    <cellStyle name="Currency 4 5 5 2" xfId="2051" xr:uid="{1110761D-1844-45BE-9152-8713D8C4A322}"/>
    <cellStyle name="Currency 4 5 6" xfId="1379" xr:uid="{85C0C750-A2D9-4FF5-8551-1E2A73A793C7}"/>
    <cellStyle name="Currency 4 6" xfId="63" xr:uid="{28D59B77-AE19-47A4-BD23-DF2AC58833B8}"/>
    <cellStyle name="Currency 4 6 2" xfId="175" xr:uid="{216D1ECC-6034-4FF7-A1AA-00B8B8D8612B}"/>
    <cellStyle name="Currency 4 6 2 2" xfId="399" xr:uid="{5210D0FC-3180-44C2-97C6-6D7CFEF55C29}"/>
    <cellStyle name="Currency 4 6 2 2 2" xfId="1071" xr:uid="{ADF67FAC-3A68-4FE0-9E99-5E48B5232EC1}"/>
    <cellStyle name="Currency 4 6 2 2 2 2" xfId="2415" xr:uid="{D8D4C6F2-8F40-4714-8DB8-00E649A7806A}"/>
    <cellStyle name="Currency 4 6 2 2 3" xfId="1743" xr:uid="{C6CB5B88-0440-4640-88B4-4C8A8D7FFBAC}"/>
    <cellStyle name="Currency 4 6 2 3" xfId="623" xr:uid="{0AD617FA-C3F9-47BC-B548-7A658F0D12AF}"/>
    <cellStyle name="Currency 4 6 2 3 2" xfId="1295" xr:uid="{759E61A4-099A-447F-AC3E-7D6F52D6C312}"/>
    <cellStyle name="Currency 4 6 2 3 2 2" xfId="2639" xr:uid="{46DC1ADC-5A40-4FED-BAF3-DEC9C21CC308}"/>
    <cellStyle name="Currency 4 6 2 3 3" xfId="1967" xr:uid="{2ED89208-4B03-469A-9C2E-D3F5CBA2905E}"/>
    <cellStyle name="Currency 4 6 2 4" xfId="847" xr:uid="{E877FC05-7B93-419C-BC09-F6CA681A601F}"/>
    <cellStyle name="Currency 4 6 2 4 2" xfId="2191" xr:uid="{9915D5CE-7A32-4A0B-A2A9-5C8E1B6024E0}"/>
    <cellStyle name="Currency 4 6 2 5" xfId="1519" xr:uid="{3C3C5AE9-5FCF-439D-820E-759E47587956}"/>
    <cellStyle name="Currency 4 6 3" xfId="287" xr:uid="{2D9198B3-2CEB-4D9C-B8B8-F22D93BD2810}"/>
    <cellStyle name="Currency 4 6 3 2" xfId="959" xr:uid="{1F706C84-B6B2-437C-844D-D5F6D2341D98}"/>
    <cellStyle name="Currency 4 6 3 2 2" xfId="2303" xr:uid="{119A6546-E3C1-4A46-8DCE-A46309916038}"/>
    <cellStyle name="Currency 4 6 3 3" xfId="1631" xr:uid="{77D93300-3817-4B41-B70D-48A5F9939E42}"/>
    <cellStyle name="Currency 4 6 4" xfId="511" xr:uid="{217FF362-93E2-4454-81D7-CDC0B380831C}"/>
    <cellStyle name="Currency 4 6 4 2" xfId="1183" xr:uid="{4508B1AF-23D8-4256-AF5D-4337436331A3}"/>
    <cellStyle name="Currency 4 6 4 2 2" xfId="2527" xr:uid="{06809F1D-6813-45E8-841F-4C8F60AD026C}"/>
    <cellStyle name="Currency 4 6 4 3" xfId="1855" xr:uid="{88BCCE37-9E13-48E6-88D7-19D901ECDCD8}"/>
    <cellStyle name="Currency 4 6 5" xfId="735" xr:uid="{58207357-45EC-4E89-95A9-3D029A314A60}"/>
    <cellStyle name="Currency 4 6 5 2" xfId="2079" xr:uid="{578FDCB9-A36A-436C-9894-D8AFAA079753}"/>
    <cellStyle name="Currency 4 6 6" xfId="1407" xr:uid="{28B68BE2-0302-4D42-9CC7-919606FD716D}"/>
    <cellStyle name="Currency 4 7" xfId="91" xr:uid="{5BC05DD1-7A62-4A8A-9BE2-22856F856D5E}"/>
    <cellStyle name="Currency 4 7 2" xfId="203" xr:uid="{FEE79D9A-D5E9-4CCE-9630-B1688A838135}"/>
    <cellStyle name="Currency 4 7 2 2" xfId="427" xr:uid="{51F41FB7-3564-45B5-84BD-85DB5A7EF835}"/>
    <cellStyle name="Currency 4 7 2 2 2" xfId="1099" xr:uid="{8285E5B1-8DC8-4466-91D1-58AED8F00B2E}"/>
    <cellStyle name="Currency 4 7 2 2 2 2" xfId="2443" xr:uid="{CED957BC-5980-4C38-8CB6-FD85D39D7680}"/>
    <cellStyle name="Currency 4 7 2 2 3" xfId="1771" xr:uid="{CFB6163E-28AB-4F74-9D6A-970C6660798A}"/>
    <cellStyle name="Currency 4 7 2 3" xfId="651" xr:uid="{AECA9BB2-A8AA-436A-B134-90587E2E833F}"/>
    <cellStyle name="Currency 4 7 2 3 2" xfId="1323" xr:uid="{F69F4847-A163-454A-B565-2099CB042E93}"/>
    <cellStyle name="Currency 4 7 2 3 2 2" xfId="2667" xr:uid="{5F0BCFE3-4020-4E51-A6C2-D2A8F32C78C5}"/>
    <cellStyle name="Currency 4 7 2 3 3" xfId="1995" xr:uid="{25DE2DCC-0185-4BA8-9B9C-046F843DB7B1}"/>
    <cellStyle name="Currency 4 7 2 4" xfId="875" xr:uid="{53004A4D-58BE-4826-9963-76B791C45B86}"/>
    <cellStyle name="Currency 4 7 2 4 2" xfId="2219" xr:uid="{C9A8D3A0-3EC5-4CA8-A9E6-13E3DD15AA8B}"/>
    <cellStyle name="Currency 4 7 2 5" xfId="1547" xr:uid="{15C96A61-CC61-4E4A-9F2F-E519289B7C96}"/>
    <cellStyle name="Currency 4 7 3" xfId="315" xr:uid="{822D4207-2E10-4C69-A225-C385FC79638C}"/>
    <cellStyle name="Currency 4 7 3 2" xfId="987" xr:uid="{C2EC4746-AF76-44A1-A419-5293EBD022C0}"/>
    <cellStyle name="Currency 4 7 3 2 2" xfId="2331" xr:uid="{7251B75F-D9FA-4D78-B597-041006D38390}"/>
    <cellStyle name="Currency 4 7 3 3" xfId="1659" xr:uid="{7FBFF7C0-DF34-4894-A724-31CA8E7BD9BC}"/>
    <cellStyle name="Currency 4 7 4" xfId="539" xr:uid="{13D1F7A2-DCD1-48C6-9CFE-CB08F32E68BE}"/>
    <cellStyle name="Currency 4 7 4 2" xfId="1211" xr:uid="{3B315D23-DC55-40D1-BB3B-0DD2DBD19586}"/>
    <cellStyle name="Currency 4 7 4 2 2" xfId="2555" xr:uid="{78916688-3400-494D-B9D5-D2FA471F6129}"/>
    <cellStyle name="Currency 4 7 4 3" xfId="1883" xr:uid="{F989F98B-A0E6-4250-AFDB-BF0C96184176}"/>
    <cellStyle name="Currency 4 7 5" xfId="763" xr:uid="{30B6631B-36F8-45B0-AA83-A72CDF01A234}"/>
    <cellStyle name="Currency 4 7 5 2" xfId="2107" xr:uid="{EBD9EC51-FD60-4D1B-B125-AE83FC84A072}"/>
    <cellStyle name="Currency 4 7 6" xfId="1435" xr:uid="{67C5B659-68F1-4707-879D-F7F0EB8D83BA}"/>
    <cellStyle name="Currency 4 8" xfId="119" xr:uid="{7C3C2A2C-E48E-44DD-A3FF-3672EB3A0A0E}"/>
    <cellStyle name="Currency 4 8 2" xfId="343" xr:uid="{C33AA0BE-0BBD-476D-93E2-42DE85879CAE}"/>
    <cellStyle name="Currency 4 8 2 2" xfId="1015" xr:uid="{B8867DF8-DFE5-48B1-9E31-2FF1CF162091}"/>
    <cellStyle name="Currency 4 8 2 2 2" xfId="2359" xr:uid="{0B055403-DA5B-4898-BEF0-216E99F26449}"/>
    <cellStyle name="Currency 4 8 2 3" xfId="1687" xr:uid="{B0AB4545-D138-44BA-9CB9-2B484BBA4EB6}"/>
    <cellStyle name="Currency 4 8 3" xfId="567" xr:uid="{8F77DB93-BDF9-4073-87ED-D73FDEBD5685}"/>
    <cellStyle name="Currency 4 8 3 2" xfId="1239" xr:uid="{9AA5192E-EE5C-4192-AE3E-D64D5CC9483E}"/>
    <cellStyle name="Currency 4 8 3 2 2" xfId="2583" xr:uid="{BECE4ADA-8DBD-4CE8-8DE2-9422EBB4399B}"/>
    <cellStyle name="Currency 4 8 3 3" xfId="1911" xr:uid="{FF9D218B-19BC-4334-87AE-776FBAEC8C11}"/>
    <cellStyle name="Currency 4 8 4" xfId="791" xr:uid="{B6BB1C78-BACC-40C1-A172-AD9A578592DD}"/>
    <cellStyle name="Currency 4 8 4 2" xfId="2135" xr:uid="{333412C0-E4C5-44BF-A744-21CEA0BDC1B8}"/>
    <cellStyle name="Currency 4 8 5" xfId="1463" xr:uid="{5089A1F2-3F61-4DC7-AAE3-000012E16C79}"/>
    <cellStyle name="Currency 4 9" xfId="231" xr:uid="{7699CCB1-5840-45F0-A613-7809040A4195}"/>
    <cellStyle name="Currency 4 9 2" xfId="903" xr:uid="{3AE998AC-7A5A-4741-88D3-E22DD119E990}"/>
    <cellStyle name="Currency 4 9 2 2" xfId="2247" xr:uid="{D9550EC4-473A-4194-A928-710EE1015639}"/>
    <cellStyle name="Currency 4 9 3" xfId="1575" xr:uid="{EB7DA175-08AE-4E6F-A892-4B1865F00582}"/>
    <cellStyle name="Currency 5" xfId="11" xr:uid="{CFBCCC75-2693-4839-9272-C962754A5A1A}"/>
    <cellStyle name="Currency 5 2" xfId="39" xr:uid="{76E77335-5CE7-4FBB-895F-442FA6C48FB1}"/>
    <cellStyle name="Currency 5 2 2" xfId="151" xr:uid="{BB5F16C8-5116-413B-A608-06E54218385C}"/>
    <cellStyle name="Currency 5 2 2 2" xfId="375" xr:uid="{59542956-D820-4EB2-8043-911DCF322713}"/>
    <cellStyle name="Currency 5 2 2 2 2" xfId="1047" xr:uid="{6FF395B8-CA71-46E2-8E8E-0F28582A6A1B}"/>
    <cellStyle name="Currency 5 2 2 2 2 2" xfId="2391" xr:uid="{78CD31A7-CAC4-4801-A53E-3A5FC87D9C81}"/>
    <cellStyle name="Currency 5 2 2 2 3" xfId="1719" xr:uid="{2E6ACACF-BB3C-46B6-9B38-1B0927873ECC}"/>
    <cellStyle name="Currency 5 2 2 3" xfId="599" xr:uid="{2E3D66DB-7E8F-496B-929F-427C53A6C18F}"/>
    <cellStyle name="Currency 5 2 2 3 2" xfId="1271" xr:uid="{2AF64232-41AA-491E-A1BD-AF5EB17319CA}"/>
    <cellStyle name="Currency 5 2 2 3 2 2" xfId="2615" xr:uid="{6D2B7B1A-F624-4FD6-AD08-8EA0CF3EBF9A}"/>
    <cellStyle name="Currency 5 2 2 3 3" xfId="1943" xr:uid="{928E9E93-B456-44D2-8192-4D5E1CB4FAAC}"/>
    <cellStyle name="Currency 5 2 2 4" xfId="823" xr:uid="{96F4C998-2186-451C-8C1E-5A01BDE9906C}"/>
    <cellStyle name="Currency 5 2 2 4 2" xfId="2167" xr:uid="{5D22C9F7-7E23-4F8C-8D13-33B8562AE7B0}"/>
    <cellStyle name="Currency 5 2 2 5" xfId="1495" xr:uid="{950F32C8-76EF-455D-B544-95DBD24BEF1E}"/>
    <cellStyle name="Currency 5 2 3" xfId="263" xr:uid="{E025733F-2CD9-48E5-B820-277158057395}"/>
    <cellStyle name="Currency 5 2 3 2" xfId="935" xr:uid="{C55E182F-BFC6-4791-A8F7-0E657AEDF6D8}"/>
    <cellStyle name="Currency 5 2 3 2 2" xfId="2279" xr:uid="{C620EF02-EE5A-40E1-A298-41CA6FAA60C8}"/>
    <cellStyle name="Currency 5 2 3 3" xfId="1607" xr:uid="{728F9E25-435B-44D8-BF91-C8ACAB75C37C}"/>
    <cellStyle name="Currency 5 2 4" xfId="487" xr:uid="{E40E1485-F950-4AAB-A958-922601A68656}"/>
    <cellStyle name="Currency 5 2 4 2" xfId="1159" xr:uid="{6D094127-8BF0-4B57-94F2-1172D5D81F88}"/>
    <cellStyle name="Currency 5 2 4 2 2" xfId="2503" xr:uid="{3F6A11D6-756B-4528-B4C1-64065B586A68}"/>
    <cellStyle name="Currency 5 2 4 3" xfId="1831" xr:uid="{59DDE589-1E4C-45FF-AE25-D9488B127D9C}"/>
    <cellStyle name="Currency 5 2 5" xfId="711" xr:uid="{92505ACC-F652-4A78-ADA6-CAFAA6A0A7E1}"/>
    <cellStyle name="Currency 5 2 5 2" xfId="2055" xr:uid="{0CE94B53-7056-4A70-A5B9-61B224764408}"/>
    <cellStyle name="Currency 5 2 6" xfId="1383" xr:uid="{9922C90B-13C1-4189-8EDD-0ACA8BAA76F2}"/>
    <cellStyle name="Currency 5 3" xfId="67" xr:uid="{A192E147-FF7B-4808-9B11-21CBAC80FCDB}"/>
    <cellStyle name="Currency 5 3 2" xfId="179" xr:uid="{3237B943-C406-48CB-AA55-89094F662732}"/>
    <cellStyle name="Currency 5 3 2 2" xfId="403" xr:uid="{764D3D79-E6FC-4473-8A6F-DAEF85E7FAC1}"/>
    <cellStyle name="Currency 5 3 2 2 2" xfId="1075" xr:uid="{7405A1A1-1DAC-4E02-AFF6-10CF039CFE46}"/>
    <cellStyle name="Currency 5 3 2 2 2 2" xfId="2419" xr:uid="{5D4ABDCE-E1DD-4F22-BBC5-743A03E2BFA3}"/>
    <cellStyle name="Currency 5 3 2 2 3" xfId="1747" xr:uid="{87F1BF21-4ABC-4F5C-927A-CABBB59053B0}"/>
    <cellStyle name="Currency 5 3 2 3" xfId="627" xr:uid="{4AA77CFF-5A63-41DE-A7E1-BB49884D2E32}"/>
    <cellStyle name="Currency 5 3 2 3 2" xfId="1299" xr:uid="{7467C10B-FCBF-4E87-BB41-FDF9C6AB0BAC}"/>
    <cellStyle name="Currency 5 3 2 3 2 2" xfId="2643" xr:uid="{6C720ECB-D83D-4A20-80AB-8187AC9678B0}"/>
    <cellStyle name="Currency 5 3 2 3 3" xfId="1971" xr:uid="{2FEDBB50-6557-44E5-BAA8-4E69C1FB47B1}"/>
    <cellStyle name="Currency 5 3 2 4" xfId="851" xr:uid="{183910E1-DF3B-4FC5-9C21-40633EA35DBF}"/>
    <cellStyle name="Currency 5 3 2 4 2" xfId="2195" xr:uid="{193C1206-A66A-4873-A48A-533A85DA01BA}"/>
    <cellStyle name="Currency 5 3 2 5" xfId="1523" xr:uid="{6E9E2A6A-300F-4803-BA5A-88F1FB1B99AC}"/>
    <cellStyle name="Currency 5 3 3" xfId="291" xr:uid="{5509F585-2E69-4965-87D6-8D6F4E34F5EC}"/>
    <cellStyle name="Currency 5 3 3 2" xfId="963" xr:uid="{192C6635-8E4F-4621-8D01-45213D5C52AB}"/>
    <cellStyle name="Currency 5 3 3 2 2" xfId="2307" xr:uid="{C738418F-2C20-4C3A-A253-DB9071CF4604}"/>
    <cellStyle name="Currency 5 3 3 3" xfId="1635" xr:uid="{E443B44E-CA78-4517-BCE3-B08C3EFA21BB}"/>
    <cellStyle name="Currency 5 3 4" xfId="515" xr:uid="{77213110-24DE-4F35-AFD6-51E4D152C241}"/>
    <cellStyle name="Currency 5 3 4 2" xfId="1187" xr:uid="{DBE70900-FF67-4738-AFFE-9DC3CADBC80E}"/>
    <cellStyle name="Currency 5 3 4 2 2" xfId="2531" xr:uid="{A35DC449-8EC3-4C3F-9AF9-A9E07BD1DEA3}"/>
    <cellStyle name="Currency 5 3 4 3" xfId="1859" xr:uid="{EA0647AA-3974-4429-8305-B3E38BF1D86A}"/>
    <cellStyle name="Currency 5 3 5" xfId="739" xr:uid="{24A63E4D-D273-46C7-8627-3162371087C9}"/>
    <cellStyle name="Currency 5 3 5 2" xfId="2083" xr:uid="{13311D70-BBE2-4318-BC64-88941A724015}"/>
    <cellStyle name="Currency 5 3 6" xfId="1411" xr:uid="{9A7732AF-B7A6-41FC-B79E-D12CDBA0A37C}"/>
    <cellStyle name="Currency 5 4" xfId="95" xr:uid="{818F3171-FDEB-4A1D-9670-D1777D8D2B2B}"/>
    <cellStyle name="Currency 5 4 2" xfId="207" xr:uid="{EB0793A0-00CE-4EC2-AAAC-8A58B86EA744}"/>
    <cellStyle name="Currency 5 4 2 2" xfId="431" xr:uid="{3A5DC7BF-FE62-4366-973C-8C386BC7072E}"/>
    <cellStyle name="Currency 5 4 2 2 2" xfId="1103" xr:uid="{52A8EC92-A374-4565-AC0B-59AC1930411E}"/>
    <cellStyle name="Currency 5 4 2 2 2 2" xfId="2447" xr:uid="{2F16E40D-E8B9-4ED9-8DE5-437CD988BD89}"/>
    <cellStyle name="Currency 5 4 2 2 3" xfId="1775" xr:uid="{EDA7B5BF-2029-4BF6-9FDA-77E030BF87D9}"/>
    <cellStyle name="Currency 5 4 2 3" xfId="655" xr:uid="{41A96480-78BD-441D-ADC1-6649854F2D77}"/>
    <cellStyle name="Currency 5 4 2 3 2" xfId="1327" xr:uid="{8E924302-C520-44BC-ADEB-BA3CA0FCB159}"/>
    <cellStyle name="Currency 5 4 2 3 2 2" xfId="2671" xr:uid="{838CF5ED-E1E0-46A8-951E-48F27BABCCC0}"/>
    <cellStyle name="Currency 5 4 2 3 3" xfId="1999" xr:uid="{FE7A420B-B1DE-43DD-8517-9B02840A6CF6}"/>
    <cellStyle name="Currency 5 4 2 4" xfId="879" xr:uid="{83AA96FF-D593-493C-94D7-B652639F7926}"/>
    <cellStyle name="Currency 5 4 2 4 2" xfId="2223" xr:uid="{22429A25-27D8-45DD-B7EA-286F0B1124D8}"/>
    <cellStyle name="Currency 5 4 2 5" xfId="1551" xr:uid="{FC3B680F-F74A-45D9-8D38-65514FBC29A9}"/>
    <cellStyle name="Currency 5 4 3" xfId="319" xr:uid="{EB77873E-5156-456C-B505-4DFE6622EFB2}"/>
    <cellStyle name="Currency 5 4 3 2" xfId="991" xr:uid="{D6A2E038-9FF0-4598-87C7-3559B2820621}"/>
    <cellStyle name="Currency 5 4 3 2 2" xfId="2335" xr:uid="{89EF564F-F2DD-496B-8800-B03543E3D507}"/>
    <cellStyle name="Currency 5 4 3 3" xfId="1663" xr:uid="{83E3E2CF-2C95-4FD0-A5BA-609CF04DFD1D}"/>
    <cellStyle name="Currency 5 4 4" xfId="543" xr:uid="{FFAC7249-93B9-45F1-9F8B-F188B2CF0D36}"/>
    <cellStyle name="Currency 5 4 4 2" xfId="1215" xr:uid="{CC76A3EB-722C-44D4-BC77-8F723466C769}"/>
    <cellStyle name="Currency 5 4 4 2 2" xfId="2559" xr:uid="{142E7A81-5793-457C-93DE-B167B971F8F3}"/>
    <cellStyle name="Currency 5 4 4 3" xfId="1887" xr:uid="{D8182531-E50C-4981-9304-D71AF0F20187}"/>
    <cellStyle name="Currency 5 4 5" xfId="767" xr:uid="{D55C81CD-035E-4D7B-908E-1DBE10C10B39}"/>
    <cellStyle name="Currency 5 4 5 2" xfId="2111" xr:uid="{83B30332-A540-4BF2-AFCC-690D72CA17F9}"/>
    <cellStyle name="Currency 5 4 6" xfId="1439" xr:uid="{A78D84E1-38E9-47C1-BA8F-96F6D2613AD8}"/>
    <cellStyle name="Currency 5 5" xfId="123" xr:uid="{A69CA915-47CD-4DEF-9A85-BE70F2382405}"/>
    <cellStyle name="Currency 5 5 2" xfId="347" xr:uid="{0D4A0EB4-FCD0-47ED-99F9-E98C5FDF1166}"/>
    <cellStyle name="Currency 5 5 2 2" xfId="1019" xr:uid="{27A7702F-613B-42BE-8B04-A196410EDCFC}"/>
    <cellStyle name="Currency 5 5 2 2 2" xfId="2363" xr:uid="{EFF85F2B-876A-4BDF-834D-BB0B52B6DC10}"/>
    <cellStyle name="Currency 5 5 2 3" xfId="1691" xr:uid="{F914A421-A89A-4533-B36C-F171335B1DDE}"/>
    <cellStyle name="Currency 5 5 3" xfId="571" xr:uid="{0E1BAB9E-1699-4F3B-AE9D-24BFB2CECB06}"/>
    <cellStyle name="Currency 5 5 3 2" xfId="1243" xr:uid="{5C0C6872-8725-4B4C-93C4-2E6F0358AE87}"/>
    <cellStyle name="Currency 5 5 3 2 2" xfId="2587" xr:uid="{3CD10648-5D3D-4427-BE8E-0600363C331C}"/>
    <cellStyle name="Currency 5 5 3 3" xfId="1915" xr:uid="{266B7186-BB7A-4D2A-9571-580FF105E3B8}"/>
    <cellStyle name="Currency 5 5 4" xfId="795" xr:uid="{A77B6E4B-3C04-4D93-A01D-9D0E8011747D}"/>
    <cellStyle name="Currency 5 5 4 2" xfId="2139" xr:uid="{5905A798-E953-46A4-BF51-73F7618A5057}"/>
    <cellStyle name="Currency 5 5 5" xfId="1467" xr:uid="{AACA8CE4-1306-4B09-8E33-CB5A6F5362AF}"/>
    <cellStyle name="Currency 5 6" xfId="235" xr:uid="{82C5ED0F-64C1-479F-844D-EB13C92ECA78}"/>
    <cellStyle name="Currency 5 6 2" xfId="907" xr:uid="{7462CA13-0C14-4FA5-80EE-08D2CD62A4A1}"/>
    <cellStyle name="Currency 5 6 2 2" xfId="2251" xr:uid="{75985C75-C103-45CC-91C8-A78130C5C61E}"/>
    <cellStyle name="Currency 5 6 3" xfId="1579" xr:uid="{D07435D9-7046-4E84-AD8F-E33DFEF21853}"/>
    <cellStyle name="Currency 5 7" xfId="459" xr:uid="{2BF77AE9-0919-4D5C-9170-9DC7087A8F64}"/>
    <cellStyle name="Currency 5 7 2" xfId="1131" xr:uid="{63593C0E-5ACD-4658-938E-7239124C936F}"/>
    <cellStyle name="Currency 5 7 2 2" xfId="2475" xr:uid="{9005AAFF-0F14-4F2D-A701-388D2C068950}"/>
    <cellStyle name="Currency 5 7 3" xfId="1803" xr:uid="{B1C087ED-E210-41C6-ACC0-2568304B7C56}"/>
    <cellStyle name="Currency 5 8" xfId="683" xr:uid="{4726FAEB-27A2-4D1D-8341-C53A2AC3F113}"/>
    <cellStyle name="Currency 5 8 2" xfId="2027" xr:uid="{55C18B8E-1977-475E-B698-A2704C5785AB}"/>
    <cellStyle name="Currency 5 9" xfId="1355" xr:uid="{7E2F8D96-7919-4D6B-96BD-D47E32B92114}"/>
    <cellStyle name="Currency 6" xfId="15" xr:uid="{E983E0A8-7761-47EF-8314-27D28E6A2A20}"/>
    <cellStyle name="Currency 6 2" xfId="43" xr:uid="{D82B0D8A-5529-4262-BF34-A45BCA2E0720}"/>
    <cellStyle name="Currency 6 2 2" xfId="155" xr:uid="{C83AF66C-FFB4-44B5-BB8F-280D00E7957D}"/>
    <cellStyle name="Currency 6 2 2 2" xfId="379" xr:uid="{B04F02F0-D081-4042-8075-5FA7779B4A69}"/>
    <cellStyle name="Currency 6 2 2 2 2" xfId="1051" xr:uid="{C5378057-AD71-45AE-90C6-94443EC11033}"/>
    <cellStyle name="Currency 6 2 2 2 2 2" xfId="2395" xr:uid="{180B566A-AEA9-44F7-8505-7356039F394E}"/>
    <cellStyle name="Currency 6 2 2 2 3" xfId="1723" xr:uid="{4392ED52-35AF-455A-B908-4CC5A0FB935B}"/>
    <cellStyle name="Currency 6 2 2 3" xfId="603" xr:uid="{84B245A4-5848-466A-9574-53BD368C6A75}"/>
    <cellStyle name="Currency 6 2 2 3 2" xfId="1275" xr:uid="{56AAD479-A77A-4577-8CB8-155639321750}"/>
    <cellStyle name="Currency 6 2 2 3 2 2" xfId="2619" xr:uid="{61FF7854-24DA-4C0B-A34C-424CC1E40146}"/>
    <cellStyle name="Currency 6 2 2 3 3" xfId="1947" xr:uid="{040AFAD4-B43B-4874-A0A5-207FC5BB202B}"/>
    <cellStyle name="Currency 6 2 2 4" xfId="827" xr:uid="{3D3C72BE-1459-447F-9E4C-01F304C5C587}"/>
    <cellStyle name="Currency 6 2 2 4 2" xfId="2171" xr:uid="{417B204B-450C-4717-AE1A-3354EE2C44DB}"/>
    <cellStyle name="Currency 6 2 2 5" xfId="1499" xr:uid="{48A5E09D-2DCC-413C-8B57-03938A19845F}"/>
    <cellStyle name="Currency 6 2 3" xfId="267" xr:uid="{F6A935AC-CAF4-4369-91BF-0F5CA381B8DB}"/>
    <cellStyle name="Currency 6 2 3 2" xfId="939" xr:uid="{4A210C79-E7F2-407C-9703-2049D244B3DC}"/>
    <cellStyle name="Currency 6 2 3 2 2" xfId="2283" xr:uid="{42FE0FF7-F25B-4341-AC65-A3F0B1785EBD}"/>
    <cellStyle name="Currency 6 2 3 3" xfId="1611" xr:uid="{CA4DB28E-D8AE-43E1-8050-1E08B770DD29}"/>
    <cellStyle name="Currency 6 2 4" xfId="491" xr:uid="{556B8D53-5BF4-4FF7-9D44-54D81BECEE27}"/>
    <cellStyle name="Currency 6 2 4 2" xfId="1163" xr:uid="{4B46EFA2-B9F5-4BEE-A80C-F1996FE7A84D}"/>
    <cellStyle name="Currency 6 2 4 2 2" xfId="2507" xr:uid="{348F6F54-4B4B-4158-B498-F455DDBC68E9}"/>
    <cellStyle name="Currency 6 2 4 3" xfId="1835" xr:uid="{2EC09BC7-C52F-4614-A5DD-45BDC6B6D36A}"/>
    <cellStyle name="Currency 6 2 5" xfId="715" xr:uid="{3BB407F4-7460-4C8B-98C8-8620DBB926D7}"/>
    <cellStyle name="Currency 6 2 5 2" xfId="2059" xr:uid="{2B3A2D2F-F9DB-4E52-A6FF-67807EA4B396}"/>
    <cellStyle name="Currency 6 2 6" xfId="1387" xr:uid="{6F426340-A1FE-4C01-87C1-8847BBBDCEB7}"/>
    <cellStyle name="Currency 6 3" xfId="71" xr:uid="{DC4CEE2D-70D4-4C43-93BD-836DF1AA4BE3}"/>
    <cellStyle name="Currency 6 3 2" xfId="183" xr:uid="{D7669062-DA57-4405-A73E-EF95A0822C69}"/>
    <cellStyle name="Currency 6 3 2 2" xfId="407" xr:uid="{03981672-E080-4E95-AC5B-DC0906AE56F0}"/>
    <cellStyle name="Currency 6 3 2 2 2" xfId="1079" xr:uid="{E31B47D7-FA10-486B-9938-86D8D5BD8F23}"/>
    <cellStyle name="Currency 6 3 2 2 2 2" xfId="2423" xr:uid="{4ECBACAD-9D39-4DCD-8F8A-AD38CBD338C6}"/>
    <cellStyle name="Currency 6 3 2 2 3" xfId="1751" xr:uid="{DB293CC9-0B66-44DA-8483-B8F5D0CE02D2}"/>
    <cellStyle name="Currency 6 3 2 3" xfId="631" xr:uid="{67CA97DD-8E57-4491-ACA1-AF8BEFE193ED}"/>
    <cellStyle name="Currency 6 3 2 3 2" xfId="1303" xr:uid="{5C2F207C-1FBF-4CC8-8AB8-0322AD954FC2}"/>
    <cellStyle name="Currency 6 3 2 3 2 2" xfId="2647" xr:uid="{3A234B39-7ADA-468E-BACA-5B23734EB18B}"/>
    <cellStyle name="Currency 6 3 2 3 3" xfId="1975" xr:uid="{E5846F55-D8E5-4CD5-A0D7-097AC7B6FFBC}"/>
    <cellStyle name="Currency 6 3 2 4" xfId="855" xr:uid="{5E770C0C-F1B4-420F-9A23-10C9127EC260}"/>
    <cellStyle name="Currency 6 3 2 4 2" xfId="2199" xr:uid="{D144BDEF-54FB-4D83-A622-E0C2D588DEF1}"/>
    <cellStyle name="Currency 6 3 2 5" xfId="1527" xr:uid="{1B1D9678-E32F-48B0-ADB4-E49A8C25F888}"/>
    <cellStyle name="Currency 6 3 3" xfId="295" xr:uid="{F17AB729-DD97-4034-AA9B-19335D5D536D}"/>
    <cellStyle name="Currency 6 3 3 2" xfId="967" xr:uid="{62385567-01C4-49BA-BAA9-F206B8271BA1}"/>
    <cellStyle name="Currency 6 3 3 2 2" xfId="2311" xr:uid="{37435BBE-4738-4473-BDC7-AFFF67A2FD93}"/>
    <cellStyle name="Currency 6 3 3 3" xfId="1639" xr:uid="{EDA38628-DADD-43C0-9A37-99042F970D4F}"/>
    <cellStyle name="Currency 6 3 4" xfId="519" xr:uid="{3066895E-8E39-4791-9114-1649696AC4F6}"/>
    <cellStyle name="Currency 6 3 4 2" xfId="1191" xr:uid="{54A9F6D6-AD8F-4232-A88A-417D5BD342D9}"/>
    <cellStyle name="Currency 6 3 4 2 2" xfId="2535" xr:uid="{A7203F94-6D0E-467B-8888-B5755BAF0B38}"/>
    <cellStyle name="Currency 6 3 4 3" xfId="1863" xr:uid="{DA2BB65F-2AE3-49CB-BCD8-77A5C33E9DBC}"/>
    <cellStyle name="Currency 6 3 5" xfId="743" xr:uid="{72B3DF01-C5B4-4FA7-B855-F550C9896DBA}"/>
    <cellStyle name="Currency 6 3 5 2" xfId="2087" xr:uid="{F0CAFD12-9C3D-48B6-AE7E-EEBEEE6E7F11}"/>
    <cellStyle name="Currency 6 3 6" xfId="1415" xr:uid="{639A8830-A533-4FDF-AF5A-6C48CC11A8B2}"/>
    <cellStyle name="Currency 6 4" xfId="99" xr:uid="{2D8B1537-B4E1-4A84-AE16-1CA6156C82E0}"/>
    <cellStyle name="Currency 6 4 2" xfId="211" xr:uid="{EB83DBE0-BF07-43C0-AB78-4195F76390B0}"/>
    <cellStyle name="Currency 6 4 2 2" xfId="435" xr:uid="{DE08AD8B-C7D5-47A7-B274-A0C0A7321B79}"/>
    <cellStyle name="Currency 6 4 2 2 2" xfId="1107" xr:uid="{A78F0680-F248-4564-95E7-0F9DDDB1468F}"/>
    <cellStyle name="Currency 6 4 2 2 2 2" xfId="2451" xr:uid="{A32DC720-8C6F-43E7-88D0-79B414352C1C}"/>
    <cellStyle name="Currency 6 4 2 2 3" xfId="1779" xr:uid="{853B071F-F6D7-47BE-A0F0-A68B26CE549A}"/>
    <cellStyle name="Currency 6 4 2 3" xfId="659" xr:uid="{5DF007DB-6532-43DE-BD16-BFEFD2FAB331}"/>
    <cellStyle name="Currency 6 4 2 3 2" xfId="1331" xr:uid="{F6F39C70-19AE-47D1-B693-98040106D3C8}"/>
    <cellStyle name="Currency 6 4 2 3 2 2" xfId="2675" xr:uid="{1172546E-EAA2-472E-92DC-E30B58B169A8}"/>
    <cellStyle name="Currency 6 4 2 3 3" xfId="2003" xr:uid="{D4A7DAFF-19B7-4FBB-89DA-7D4CD2D6CE58}"/>
    <cellStyle name="Currency 6 4 2 4" xfId="883" xr:uid="{D65DF9E0-3C05-4335-8A0A-12C7DFFF275D}"/>
    <cellStyle name="Currency 6 4 2 4 2" xfId="2227" xr:uid="{DAFD96E3-D339-4165-A088-EEFD21F567A9}"/>
    <cellStyle name="Currency 6 4 2 5" xfId="1555" xr:uid="{866340A9-3266-4E0D-B057-59F653AD318A}"/>
    <cellStyle name="Currency 6 4 3" xfId="323" xr:uid="{EC2B8C75-99E0-46D3-BB83-233815432E74}"/>
    <cellStyle name="Currency 6 4 3 2" xfId="995" xr:uid="{32610EE8-08ED-4160-9BB3-7B63A6743141}"/>
    <cellStyle name="Currency 6 4 3 2 2" xfId="2339" xr:uid="{01CBBA01-EE3A-4A0D-B281-AE30B7F173F2}"/>
    <cellStyle name="Currency 6 4 3 3" xfId="1667" xr:uid="{3EE30FB8-CD92-4D44-8CC4-1A283D0C1251}"/>
    <cellStyle name="Currency 6 4 4" xfId="547" xr:uid="{A3ACE42F-1904-4D57-9668-33C544D334B8}"/>
    <cellStyle name="Currency 6 4 4 2" xfId="1219" xr:uid="{6375D558-ECF2-49AA-987B-1ABB1C3AA04B}"/>
    <cellStyle name="Currency 6 4 4 2 2" xfId="2563" xr:uid="{D957F48B-8CD7-45FF-828E-2E8F8FBCA639}"/>
    <cellStyle name="Currency 6 4 4 3" xfId="1891" xr:uid="{9A2A2D3F-BAB6-435B-AC0A-FD2C09E9B1DC}"/>
    <cellStyle name="Currency 6 4 5" xfId="771" xr:uid="{E03FBA38-B742-4038-AC33-32330E98234B}"/>
    <cellStyle name="Currency 6 4 5 2" xfId="2115" xr:uid="{7FCB14FB-2558-4C2D-B8D4-E2056DC05F97}"/>
    <cellStyle name="Currency 6 4 6" xfId="1443" xr:uid="{5F84DAEB-424E-4695-96EB-469769E90FB4}"/>
    <cellStyle name="Currency 6 5" xfId="127" xr:uid="{7DBA3F75-9ED3-4A01-A2EB-43D02655DEEB}"/>
    <cellStyle name="Currency 6 5 2" xfId="351" xr:uid="{3F6F2F30-0B8D-48F7-B15A-665ACAA0F5B1}"/>
    <cellStyle name="Currency 6 5 2 2" xfId="1023" xr:uid="{EAB67856-AA8D-4CE7-A2AB-99530D4BDFEB}"/>
    <cellStyle name="Currency 6 5 2 2 2" xfId="2367" xr:uid="{161160D3-7697-454E-BB67-7299F695AE53}"/>
    <cellStyle name="Currency 6 5 2 3" xfId="1695" xr:uid="{5A9CB3C6-6487-4FCB-8F2C-E47C1E12C560}"/>
    <cellStyle name="Currency 6 5 3" xfId="575" xr:uid="{23014246-D7BC-480E-8D3D-439769FB25B5}"/>
    <cellStyle name="Currency 6 5 3 2" xfId="1247" xr:uid="{391EDC44-E3A2-4C72-88DA-242F72DBE0FF}"/>
    <cellStyle name="Currency 6 5 3 2 2" xfId="2591" xr:uid="{C82420F1-3C02-4253-AECB-B48086D6CB27}"/>
    <cellStyle name="Currency 6 5 3 3" xfId="1919" xr:uid="{EF78B828-6A83-4630-8C0C-86EA77BC4D97}"/>
    <cellStyle name="Currency 6 5 4" xfId="799" xr:uid="{BAEE84D1-9AE5-42AD-80C3-93FC0A2158C0}"/>
    <cellStyle name="Currency 6 5 4 2" xfId="2143" xr:uid="{8C4A5705-187A-466C-B59D-0CD6432EE87A}"/>
    <cellStyle name="Currency 6 5 5" xfId="1471" xr:uid="{7758AD01-594E-4462-84D8-2E2284DD975D}"/>
    <cellStyle name="Currency 6 6" xfId="239" xr:uid="{B01229AD-CF69-42A5-BA61-2AEB2BAE6CBB}"/>
    <cellStyle name="Currency 6 6 2" xfId="911" xr:uid="{CF407359-C164-4C1E-ABCB-C8CF6D9DD9FF}"/>
    <cellStyle name="Currency 6 6 2 2" xfId="2255" xr:uid="{319BF28C-D709-4F2D-8948-0AEB0B587DF1}"/>
    <cellStyle name="Currency 6 6 3" xfId="1583" xr:uid="{BD056FA8-D233-4D59-A367-D1222D7ECAF4}"/>
    <cellStyle name="Currency 6 7" xfId="463" xr:uid="{C2D80E20-750D-4C3C-A58F-92D5ED4D6C14}"/>
    <cellStyle name="Currency 6 7 2" xfId="1135" xr:uid="{AF3D7854-2B7D-4390-8111-5D04240D48C7}"/>
    <cellStyle name="Currency 6 7 2 2" xfId="2479" xr:uid="{1F96AF4D-668F-4F5C-8C36-0F74295FCCF5}"/>
    <cellStyle name="Currency 6 7 3" xfId="1807" xr:uid="{288EA89F-63BC-41B2-8BFE-A5D6FC39F9C8}"/>
    <cellStyle name="Currency 6 8" xfId="687" xr:uid="{0A04F79B-B2DC-4172-AF86-D0607A208CD8}"/>
    <cellStyle name="Currency 6 8 2" xfId="2031" xr:uid="{16358298-9290-461B-935D-321E04E22526}"/>
    <cellStyle name="Currency 6 9" xfId="1359" xr:uid="{C7A0D755-574A-4E21-9E52-B7970112F1BA}"/>
    <cellStyle name="Currency 7" xfId="23" xr:uid="{9F815647-F688-4E34-8584-C6DACB7A0308}"/>
    <cellStyle name="Currency 7 2" xfId="51" xr:uid="{38B172B4-5BB1-4CA7-9D52-3EABC358312A}"/>
    <cellStyle name="Currency 7 2 2" xfId="163" xr:uid="{89467115-29D2-4403-9854-48CF3613ABAD}"/>
    <cellStyle name="Currency 7 2 2 2" xfId="387" xr:uid="{DFEF067B-8084-49F7-9B06-555C9910928D}"/>
    <cellStyle name="Currency 7 2 2 2 2" xfId="1059" xr:uid="{E8BDE3A6-01BB-45BD-B6D8-62C3DF1187CB}"/>
    <cellStyle name="Currency 7 2 2 2 2 2" xfId="2403" xr:uid="{5D0D17A7-0C1B-4D2D-B4B8-D20B740A8116}"/>
    <cellStyle name="Currency 7 2 2 2 3" xfId="1731" xr:uid="{D70B93C1-1568-490A-9764-312133AE75C0}"/>
    <cellStyle name="Currency 7 2 2 3" xfId="611" xr:uid="{73D598DC-DB90-4ADF-ACDD-2A20F3337645}"/>
    <cellStyle name="Currency 7 2 2 3 2" xfId="1283" xr:uid="{7AAAC142-0C90-463C-A66A-C6422C6646EE}"/>
    <cellStyle name="Currency 7 2 2 3 2 2" xfId="2627" xr:uid="{B93580C7-C1CA-4AB5-B15E-5B9AB3B34088}"/>
    <cellStyle name="Currency 7 2 2 3 3" xfId="1955" xr:uid="{A93DE46E-C29F-434E-A9A1-FCDA66D32D57}"/>
    <cellStyle name="Currency 7 2 2 4" xfId="835" xr:uid="{F48D3380-DD4E-4C9E-8527-314E37777490}"/>
    <cellStyle name="Currency 7 2 2 4 2" xfId="2179" xr:uid="{21B5AF83-1B29-4A28-BD88-C055B093EB38}"/>
    <cellStyle name="Currency 7 2 2 5" xfId="1507" xr:uid="{1A8AA343-7C5F-4AF1-ADB6-C70DCDE31C7F}"/>
    <cellStyle name="Currency 7 2 3" xfId="275" xr:uid="{00806E49-A94B-45C5-B060-530975FD44A6}"/>
    <cellStyle name="Currency 7 2 3 2" xfId="947" xr:uid="{87E5A298-F57C-4EAB-AF07-6881EE105270}"/>
    <cellStyle name="Currency 7 2 3 2 2" xfId="2291" xr:uid="{3599EA6F-40EF-41DD-AF5B-35D6A8027E94}"/>
    <cellStyle name="Currency 7 2 3 3" xfId="1619" xr:uid="{7B5B2A13-BAE0-4DAD-8EE2-12B6C9F6B8C0}"/>
    <cellStyle name="Currency 7 2 4" xfId="499" xr:uid="{6F1D902E-C36C-4A04-8E1E-7E9D7FAB5FCF}"/>
    <cellStyle name="Currency 7 2 4 2" xfId="1171" xr:uid="{FAEEEE10-3B9C-4B36-B8B4-C24ECC1AEA4A}"/>
    <cellStyle name="Currency 7 2 4 2 2" xfId="2515" xr:uid="{6FE68545-BAEE-4D8F-ABF6-AD0B69D7EE91}"/>
    <cellStyle name="Currency 7 2 4 3" xfId="1843" xr:uid="{22D8D235-DE17-4BB0-B30A-4498637D3095}"/>
    <cellStyle name="Currency 7 2 5" xfId="723" xr:uid="{7DA03F9E-2759-4A99-8A65-EF62FDF09221}"/>
    <cellStyle name="Currency 7 2 5 2" xfId="2067" xr:uid="{6C347BCD-1225-454B-BC66-F4B7A7ADD456}"/>
    <cellStyle name="Currency 7 2 6" xfId="1395" xr:uid="{F87C6593-5405-43C7-AE39-1A814BCE1B9F}"/>
    <cellStyle name="Currency 7 3" xfId="79" xr:uid="{2ABD70BB-3E4B-4CDF-A100-F6EAD5F5ED60}"/>
    <cellStyle name="Currency 7 3 2" xfId="191" xr:uid="{258F177B-8EEE-41DC-B16F-B0EF12A00F81}"/>
    <cellStyle name="Currency 7 3 2 2" xfId="415" xr:uid="{C2E48CB2-5BEB-415D-88D5-1E087C0A9DE4}"/>
    <cellStyle name="Currency 7 3 2 2 2" xfId="1087" xr:uid="{F0EEAC17-3793-423D-AE65-2E1763C83A3E}"/>
    <cellStyle name="Currency 7 3 2 2 2 2" xfId="2431" xr:uid="{39C421A8-0A65-4495-AAA3-715F69EF0709}"/>
    <cellStyle name="Currency 7 3 2 2 3" xfId="1759" xr:uid="{C1E63FAE-DE70-4CC9-AA9C-4C8FD6F6478C}"/>
    <cellStyle name="Currency 7 3 2 3" xfId="639" xr:uid="{EE0D9137-7E24-447E-AB5A-396D8BA2480C}"/>
    <cellStyle name="Currency 7 3 2 3 2" xfId="1311" xr:uid="{5F53452C-5929-453D-999B-B9F258B0BC4D}"/>
    <cellStyle name="Currency 7 3 2 3 2 2" xfId="2655" xr:uid="{FEFA953E-41B6-4E2A-93B3-F6859295A8DF}"/>
    <cellStyle name="Currency 7 3 2 3 3" xfId="1983" xr:uid="{FD642DD9-E427-4DCF-9729-3D560F573F93}"/>
    <cellStyle name="Currency 7 3 2 4" xfId="863" xr:uid="{6C69A581-97B5-4519-8FA4-BCA088597327}"/>
    <cellStyle name="Currency 7 3 2 4 2" xfId="2207" xr:uid="{EBCBBF7E-4522-45B6-97E3-E70D5BC964FB}"/>
    <cellStyle name="Currency 7 3 2 5" xfId="1535" xr:uid="{B9F07787-FA5E-4118-8797-661C186D41DD}"/>
    <cellStyle name="Currency 7 3 3" xfId="303" xr:uid="{4F64D4E2-EA77-4B1A-A30C-3CB6CE944959}"/>
    <cellStyle name="Currency 7 3 3 2" xfId="975" xr:uid="{BEBCEF32-806E-47A3-831D-D698CEDC56FC}"/>
    <cellStyle name="Currency 7 3 3 2 2" xfId="2319" xr:uid="{5E4CA251-37FF-4EFF-9D4F-CBBF5AD13917}"/>
    <cellStyle name="Currency 7 3 3 3" xfId="1647" xr:uid="{60D97F55-25F4-4AFD-AA19-D8CEC1A0F1D6}"/>
    <cellStyle name="Currency 7 3 4" xfId="527" xr:uid="{89477391-7CF8-4799-B923-AD7DBCC06BF7}"/>
    <cellStyle name="Currency 7 3 4 2" xfId="1199" xr:uid="{D28F8FDF-5E46-4F4A-9648-8A4A336076EF}"/>
    <cellStyle name="Currency 7 3 4 2 2" xfId="2543" xr:uid="{D2A87C5A-A6E1-4392-B742-D2646E3BC454}"/>
    <cellStyle name="Currency 7 3 4 3" xfId="1871" xr:uid="{BFD59176-BB46-405D-B630-C9F642B10E91}"/>
    <cellStyle name="Currency 7 3 5" xfId="751" xr:uid="{118C5D7D-9098-41A2-9FD2-D96314CDDF4B}"/>
    <cellStyle name="Currency 7 3 5 2" xfId="2095" xr:uid="{251752F1-CEBF-47BD-A35E-AC9C5E79876C}"/>
    <cellStyle name="Currency 7 3 6" xfId="1423" xr:uid="{03E36A40-3F74-495D-B122-E5BF29AD640D}"/>
    <cellStyle name="Currency 7 4" xfId="107" xr:uid="{20C60385-0BC6-4D94-88B4-31F613B14589}"/>
    <cellStyle name="Currency 7 4 2" xfId="219" xr:uid="{532238E5-80A1-464C-AB9A-2C1AFDE78E95}"/>
    <cellStyle name="Currency 7 4 2 2" xfId="443" xr:uid="{822D2CD7-0140-4732-BFE9-2C854ED1D700}"/>
    <cellStyle name="Currency 7 4 2 2 2" xfId="1115" xr:uid="{E3F8AD7A-88EA-4526-9EE9-7F3709A86FAF}"/>
    <cellStyle name="Currency 7 4 2 2 2 2" xfId="2459" xr:uid="{EB45D681-854D-48B0-916A-70913BB9ECEC}"/>
    <cellStyle name="Currency 7 4 2 2 3" xfId="1787" xr:uid="{6093CAF3-C12C-44AC-AA24-19EBD437CC0D}"/>
    <cellStyle name="Currency 7 4 2 3" xfId="667" xr:uid="{15105D9D-815E-4595-B770-3AC6E3EEB976}"/>
    <cellStyle name="Currency 7 4 2 3 2" xfId="1339" xr:uid="{8F898A85-8D0D-40B0-8F62-071838F7C100}"/>
    <cellStyle name="Currency 7 4 2 3 2 2" xfId="2683" xr:uid="{8C4980A2-1F48-4BD5-A367-803720CEC065}"/>
    <cellStyle name="Currency 7 4 2 3 3" xfId="2011" xr:uid="{DF8A95D7-3311-4FF1-BFED-08697954F5AC}"/>
    <cellStyle name="Currency 7 4 2 4" xfId="891" xr:uid="{EADAEC46-F68A-42AE-BE4A-BFF509F8EC88}"/>
    <cellStyle name="Currency 7 4 2 4 2" xfId="2235" xr:uid="{B67A8316-E29A-4966-AE74-B793DBA9DBCA}"/>
    <cellStyle name="Currency 7 4 2 5" xfId="1563" xr:uid="{27D329F6-72FE-49EC-AC89-86EEAAB952F7}"/>
    <cellStyle name="Currency 7 4 3" xfId="331" xr:uid="{4D14F950-15A0-43D0-B73E-7EB9496BBA6E}"/>
    <cellStyle name="Currency 7 4 3 2" xfId="1003" xr:uid="{725C55D6-E566-4384-B27E-9D922969F5BD}"/>
    <cellStyle name="Currency 7 4 3 2 2" xfId="2347" xr:uid="{93BF9B90-4694-4B03-9A89-81F59EAA3777}"/>
    <cellStyle name="Currency 7 4 3 3" xfId="1675" xr:uid="{AB3A4087-AFA7-4CCD-85C3-7CFA55F71103}"/>
    <cellStyle name="Currency 7 4 4" xfId="555" xr:uid="{5F3A4E65-813F-403D-9086-C6879555EF21}"/>
    <cellStyle name="Currency 7 4 4 2" xfId="1227" xr:uid="{3E1D7771-5EA2-42FA-8EF6-9CFF8961CC77}"/>
    <cellStyle name="Currency 7 4 4 2 2" xfId="2571" xr:uid="{FD7AB51F-1B6E-41F4-859B-D7C600B2BB1D}"/>
    <cellStyle name="Currency 7 4 4 3" xfId="1899" xr:uid="{0EC2BE8A-32AE-4AC2-9929-13197A7E0611}"/>
    <cellStyle name="Currency 7 4 5" xfId="779" xr:uid="{1655A15C-5D36-424A-AB7A-028501B80127}"/>
    <cellStyle name="Currency 7 4 5 2" xfId="2123" xr:uid="{4D1CE805-FDFE-496E-B494-51DE4380F387}"/>
    <cellStyle name="Currency 7 4 6" xfId="1451" xr:uid="{DCC838DF-DA4A-4C81-8391-D72E5A073690}"/>
    <cellStyle name="Currency 7 5" xfId="135" xr:uid="{31BB5A6D-2207-410F-8E64-26C62E6DE7AA}"/>
    <cellStyle name="Currency 7 5 2" xfId="359" xr:uid="{87A1D65E-4BBE-4D61-80DD-5FE88C4DEB7D}"/>
    <cellStyle name="Currency 7 5 2 2" xfId="1031" xr:uid="{3CDDC7FF-F98B-45A0-97D4-F4838BBCF83B}"/>
    <cellStyle name="Currency 7 5 2 2 2" xfId="2375" xr:uid="{961CDB81-879D-4AE9-8F3F-B04BECC1C76B}"/>
    <cellStyle name="Currency 7 5 2 3" xfId="1703" xr:uid="{AC1790B0-4734-42D5-B2A0-C7E69F4B6186}"/>
    <cellStyle name="Currency 7 5 3" xfId="583" xr:uid="{698B8AF0-216C-421C-AB1A-C17140682722}"/>
    <cellStyle name="Currency 7 5 3 2" xfId="1255" xr:uid="{B5400EF7-D49F-4E27-A68B-1EBF11765E64}"/>
    <cellStyle name="Currency 7 5 3 2 2" xfId="2599" xr:uid="{0A83EC3D-679F-4E79-A5E7-E427E6175888}"/>
    <cellStyle name="Currency 7 5 3 3" xfId="1927" xr:uid="{68CD965C-8AB7-4FEB-85D0-5CEA3D3B2761}"/>
    <cellStyle name="Currency 7 5 4" xfId="807" xr:uid="{D7937679-8B32-4AFB-B16A-869805C15A20}"/>
    <cellStyle name="Currency 7 5 4 2" xfId="2151" xr:uid="{3923B1C1-1F0F-40AB-AB2A-1BD876ABD905}"/>
    <cellStyle name="Currency 7 5 5" xfId="1479" xr:uid="{217E887A-D4CC-4FA1-BC24-8404FF0E16EF}"/>
    <cellStyle name="Currency 7 6" xfId="247" xr:uid="{6DE6F632-982E-475F-8627-5E3726C17888}"/>
    <cellStyle name="Currency 7 6 2" xfId="919" xr:uid="{9710FDCA-D90C-41EA-8223-C7A08A23E36B}"/>
    <cellStyle name="Currency 7 6 2 2" xfId="2263" xr:uid="{F4407E3E-C9DF-4C26-8ED6-7D6027866B81}"/>
    <cellStyle name="Currency 7 6 3" xfId="1591" xr:uid="{81FD3E0D-E720-4725-BD19-19133F77DF62}"/>
    <cellStyle name="Currency 7 7" xfId="471" xr:uid="{A8AC91D1-84E6-4EC5-9643-AE7B5B0A9860}"/>
    <cellStyle name="Currency 7 7 2" xfId="1143" xr:uid="{E88040E1-0D20-40CA-BD51-290B7E57E9FA}"/>
    <cellStyle name="Currency 7 7 2 2" xfId="2487" xr:uid="{6D62B00A-BF82-43FC-9CD6-1A88F7A91C57}"/>
    <cellStyle name="Currency 7 7 3" xfId="1815" xr:uid="{D5396237-8403-4F4E-BAD3-B46E5451C0DC}"/>
    <cellStyle name="Currency 7 8" xfId="695" xr:uid="{2566AF4A-99C5-4A9B-869B-6841505D950F}"/>
    <cellStyle name="Currency 7 8 2" xfId="2039" xr:uid="{73450437-3B70-461C-90F0-2786FD9BE7ED}"/>
    <cellStyle name="Currency 7 9" xfId="1367" xr:uid="{08F37BF4-3E75-4FF2-B172-3488E4538BCE}"/>
    <cellStyle name="Currency 8" xfId="31" xr:uid="{333ECD75-BBFC-434F-BEDB-D8E79F21BBA1}"/>
    <cellStyle name="Currency 8 2" xfId="143" xr:uid="{0B64501D-8F51-4FE4-8E29-D1431410ACF0}"/>
    <cellStyle name="Currency 8 2 2" xfId="367" xr:uid="{A454E2D1-4940-4135-8F7C-67BBDB14E592}"/>
    <cellStyle name="Currency 8 2 2 2" xfId="1039" xr:uid="{A571A434-4665-49B5-9B5C-73F7BF3124E1}"/>
    <cellStyle name="Currency 8 2 2 2 2" xfId="2383" xr:uid="{87B37F66-6488-4BD5-8168-7CF9C9E2A671}"/>
    <cellStyle name="Currency 8 2 2 3" xfId="1711" xr:uid="{5F5BA1CD-614C-4B5D-B8EF-38BB273900EC}"/>
    <cellStyle name="Currency 8 2 3" xfId="591" xr:uid="{2815252D-1F40-44D4-88D7-4FDDD83CABF0}"/>
    <cellStyle name="Currency 8 2 3 2" xfId="1263" xr:uid="{B5A091CB-5E87-4BFA-A7A4-E2F732DEAC76}"/>
    <cellStyle name="Currency 8 2 3 2 2" xfId="2607" xr:uid="{DE181441-136C-4173-8C7B-04C0A7C37BBC}"/>
    <cellStyle name="Currency 8 2 3 3" xfId="1935" xr:uid="{72975FB7-880E-4ECC-9DDF-F286C5699E1A}"/>
    <cellStyle name="Currency 8 2 4" xfId="815" xr:uid="{808B3E2A-D676-4A9E-8B51-34672D61F06A}"/>
    <cellStyle name="Currency 8 2 4 2" xfId="2159" xr:uid="{A56D80DF-84D3-4495-AB09-E3D5D757305D}"/>
    <cellStyle name="Currency 8 2 5" xfId="1487" xr:uid="{44CA1A02-8E21-4587-B9B2-E4374ACC6E10}"/>
    <cellStyle name="Currency 8 3" xfId="255" xr:uid="{DACB1D55-7E19-437E-AFA5-5A453DAF75C8}"/>
    <cellStyle name="Currency 8 3 2" xfId="927" xr:uid="{84887535-2649-4837-B6FA-E446F3B2F9B5}"/>
    <cellStyle name="Currency 8 3 2 2" xfId="2271" xr:uid="{222E8675-F8F8-4E57-BB27-4DE077B5C0F3}"/>
    <cellStyle name="Currency 8 3 3" xfId="1599" xr:uid="{3EEE58B1-3707-45B1-9ECB-EA54A1029B02}"/>
    <cellStyle name="Currency 8 4" xfId="479" xr:uid="{D66E99D9-C1AB-4B2B-A033-CCEEF3DE26A5}"/>
    <cellStyle name="Currency 8 4 2" xfId="1151" xr:uid="{34517FB8-17EA-4BD5-B816-1C910E82528C}"/>
    <cellStyle name="Currency 8 4 2 2" xfId="2495" xr:uid="{ABF2B78C-C816-4554-8BDD-78319815BEB4}"/>
    <cellStyle name="Currency 8 4 3" xfId="1823" xr:uid="{D3544839-D58B-4EE5-B254-2EA089F917DE}"/>
    <cellStyle name="Currency 8 5" xfId="703" xr:uid="{D63BEEB8-27CD-4F9D-8A02-EF240E0445BB}"/>
    <cellStyle name="Currency 8 5 2" xfId="2047" xr:uid="{A2E622C2-F8A0-4EC0-83DB-74B5DBB0D385}"/>
    <cellStyle name="Currency 8 6" xfId="1375" xr:uid="{3599849F-99E9-4D49-AF3C-597F78F828B1}"/>
    <cellStyle name="Currency 9" xfId="59" xr:uid="{39A9FBD5-F4CC-45A4-8940-EF6F8003167F}"/>
    <cellStyle name="Currency 9 2" xfId="171" xr:uid="{BB7AF19D-4CF9-43F1-B2BF-DF3F2C2871D0}"/>
    <cellStyle name="Currency 9 2 2" xfId="395" xr:uid="{0D3782C7-8C5E-4E85-80D5-BED37F0AE503}"/>
    <cellStyle name="Currency 9 2 2 2" xfId="1067" xr:uid="{F8DB059B-7B2B-497B-AC15-927F13C392D0}"/>
    <cellStyle name="Currency 9 2 2 2 2" xfId="2411" xr:uid="{3262A746-DA31-40FB-94AC-CC6B825BDF32}"/>
    <cellStyle name="Currency 9 2 2 3" xfId="1739" xr:uid="{7C30E23A-CCB3-40A5-80A3-B56AEB756E99}"/>
    <cellStyle name="Currency 9 2 3" xfId="619" xr:uid="{6D6BD485-1D05-4AFD-8AEC-AB39D865CC02}"/>
    <cellStyle name="Currency 9 2 3 2" xfId="1291" xr:uid="{5EBA9CC4-3EB1-4C5A-A0C3-FE8BC9ACA6A8}"/>
    <cellStyle name="Currency 9 2 3 2 2" xfId="2635" xr:uid="{58546C1C-3898-48CF-83A9-827A94962D65}"/>
    <cellStyle name="Currency 9 2 3 3" xfId="1963" xr:uid="{F669AAB7-C11F-4217-A1F1-CCD63DE53311}"/>
    <cellStyle name="Currency 9 2 4" xfId="843" xr:uid="{20FBD730-C8AA-458C-86E5-A60018D201E1}"/>
    <cellStyle name="Currency 9 2 4 2" xfId="2187" xr:uid="{6FCA426C-4762-47FD-8D17-B0A7AEB67220}"/>
    <cellStyle name="Currency 9 2 5" xfId="1515" xr:uid="{E7B09B0A-5E88-4C14-A378-478F8A5D7254}"/>
    <cellStyle name="Currency 9 3" xfId="283" xr:uid="{8AE5D2A8-4ACD-4C21-B7A8-6041AE895A5F}"/>
    <cellStyle name="Currency 9 3 2" xfId="955" xr:uid="{37045CFC-082E-47B6-967E-38F595E844FD}"/>
    <cellStyle name="Currency 9 3 2 2" xfId="2299" xr:uid="{61C409E4-8583-4A4B-8F2F-5278E954C54C}"/>
    <cellStyle name="Currency 9 3 3" xfId="1627" xr:uid="{C291551A-4C37-40A6-86FB-E0E760B6D7D2}"/>
    <cellStyle name="Currency 9 4" xfId="507" xr:uid="{F405F86E-FF5C-4C5A-8AB4-63553F3EEFF8}"/>
    <cellStyle name="Currency 9 4 2" xfId="1179" xr:uid="{353E1DDB-2B29-470F-ACE6-6A5E7B331B4B}"/>
    <cellStyle name="Currency 9 4 2 2" xfId="2523" xr:uid="{6E405578-D2D3-422C-A243-BA255023B93B}"/>
    <cellStyle name="Currency 9 4 3" xfId="1851" xr:uid="{0EE46CC6-7D86-4742-9018-0FFCDA99E549}"/>
    <cellStyle name="Currency 9 5" xfId="731" xr:uid="{370B99E8-1312-43BB-803A-75A46B1BC6D9}"/>
    <cellStyle name="Currency 9 5 2" xfId="2075" xr:uid="{F20B648D-C987-4CFD-BBDA-DBC5116E96E3}"/>
    <cellStyle name="Currency 9 6" xfId="1403" xr:uid="{9A0630C3-DDFB-4D33-9D88-FDFDF881B52E}"/>
    <cellStyle name="Explanatory Text" xfId="1" builtinId="53"/>
    <cellStyle name="Hyperlink" xfId="2" builtinId="8"/>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FF000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customXml" Target="../ink/ink5.xml"/><Relationship Id="rId3" Type="http://schemas.openxmlformats.org/officeDocument/2006/relationships/customXml" Target="../ink/ink2.xml"/><Relationship Id="rId7" Type="http://schemas.openxmlformats.org/officeDocument/2006/relationships/image" Target="NULL"/><Relationship Id="rId2" Type="http://schemas.openxmlformats.org/officeDocument/2006/relationships/image" Target="NUL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image" Target="NULL"/><Relationship Id="rId4" Type="http://schemas.openxmlformats.org/officeDocument/2006/relationships/customXml" Target="../ink/ink3.xml"/><Relationship Id="rId9" Type="http://schemas.openxmlformats.org/officeDocument/2006/relationships/image" Target="NULL"/></Relationships>
</file>

<file path=xl/drawings/drawing1.xml><?xml version="1.0" encoding="utf-8"?>
<xdr:wsDr xmlns:xdr="http://schemas.openxmlformats.org/drawingml/2006/spreadsheetDrawing" xmlns:a="http://schemas.openxmlformats.org/drawingml/2006/main">
  <xdr:twoCellAnchor editAs="oneCell">
    <xdr:from>
      <xdr:col>2</xdr:col>
      <xdr:colOff>370935</xdr:colOff>
      <xdr:row>361</xdr:row>
      <xdr:rowOff>0</xdr:rowOff>
    </xdr:from>
    <xdr:to>
      <xdr:col>2</xdr:col>
      <xdr:colOff>377832</xdr:colOff>
      <xdr:row>361</xdr:row>
      <xdr:rowOff>26510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E4F2ED51-6E41-48A5-A9F7-1A2EAC761F47}"/>
                </a:ext>
              </a:extLst>
            </xdr14:cNvPr>
            <xdr14:cNvContentPartPr/>
          </xdr14:nvContentPartPr>
          <xdr14:nvPr macro=""/>
          <xdr14:xfrm>
            <a:off x="1713960" y="4343115"/>
            <a:ext cx="360" cy="360"/>
          </xdr14:xfrm>
        </xdr:contentPart>
      </mc:Choice>
      <mc:Fallback xmlns="">
        <xdr:pic>
          <xdr:nvPicPr>
            <xdr:cNvPr id="2" name="Ink 1">
              <a:extLst>
                <a:ext uri="{FF2B5EF4-FFF2-40B4-BE49-F238E27FC236}">
                  <a16:creationId xmlns:a16="http://schemas.microsoft.com/office/drawing/2014/main" id="{852CE43F-1415-41E1-8FAA-DF6951956A50}"/>
                </a:ext>
              </a:extLst>
            </xdr:cNvPr>
            <xdr:cNvPicPr/>
          </xdr:nvPicPr>
          <xdr:blipFill>
            <a:blip xmlns:r="http://schemas.openxmlformats.org/officeDocument/2006/relationships" r:embed="rId2"/>
            <a:stretch>
              <a:fillRect/>
            </a:stretch>
          </xdr:blipFill>
          <xdr:spPr>
            <a:xfrm>
              <a:off x="1709640" y="4338795"/>
              <a:ext cx="9000" cy="9000"/>
            </a:xfrm>
            <a:prstGeom prst="rect">
              <a:avLst/>
            </a:prstGeom>
          </xdr:spPr>
        </xdr:pic>
      </mc:Fallback>
    </mc:AlternateContent>
    <xdr:clientData/>
  </xdr:twoCellAnchor>
  <xdr:twoCellAnchor editAs="oneCell">
    <xdr:from>
      <xdr:col>2</xdr:col>
      <xdr:colOff>2628790</xdr:colOff>
      <xdr:row>4</xdr:row>
      <xdr:rowOff>6100</xdr:rowOff>
    </xdr:from>
    <xdr:to>
      <xdr:col>3</xdr:col>
      <xdr:colOff>1727</xdr:colOff>
      <xdr:row>4</xdr:row>
      <xdr:rowOff>41005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8342E794-8ED2-4077-8275-DF3814314591}"/>
                </a:ext>
              </a:extLst>
            </xdr14:cNvPr>
            <xdr14:cNvContentPartPr/>
          </xdr14:nvContentPartPr>
          <xdr14:nvPr macro=""/>
          <xdr14:xfrm>
            <a:off x="3968640" y="2958850"/>
            <a:ext cx="360" cy="360"/>
          </xdr14:xfrm>
        </xdr:contentPart>
      </mc:Choice>
      <mc:Fallback xmlns="">
        <xdr:pic>
          <xdr:nvPicPr>
            <xdr:cNvPr id="3" name="Ink 2">
              <a:extLst>
                <a:ext uri="{FF2B5EF4-FFF2-40B4-BE49-F238E27FC236}">
                  <a16:creationId xmlns:a16="http://schemas.microsoft.com/office/drawing/2014/main" id="{88396AB9-37F6-4BDF-8016-7C7D3D61E640}"/>
                </a:ext>
              </a:extLst>
            </xdr:cNvPr>
            <xdr:cNvPicPr/>
          </xdr:nvPicPr>
          <xdr:blipFill>
            <a:blip xmlns:r="http://schemas.openxmlformats.org/officeDocument/2006/relationships" r:embed="rId2"/>
            <a:stretch>
              <a:fillRect/>
            </a:stretch>
          </xdr:blipFill>
          <xdr:spPr>
            <a:xfrm>
              <a:off x="3964320" y="2954530"/>
              <a:ext cx="9000" cy="9000"/>
            </a:xfrm>
            <a:prstGeom prst="rect">
              <a:avLst/>
            </a:prstGeom>
          </xdr:spPr>
        </xdr:pic>
      </mc:Fallback>
    </mc:AlternateContent>
    <xdr:clientData/>
  </xdr:twoCellAnchor>
  <xdr:twoCellAnchor editAs="oneCell">
    <xdr:from>
      <xdr:col>2</xdr:col>
      <xdr:colOff>2628790</xdr:colOff>
      <xdr:row>302</xdr:row>
      <xdr:rowOff>0</xdr:rowOff>
    </xdr:from>
    <xdr:to>
      <xdr:col>3</xdr:col>
      <xdr:colOff>1727</xdr:colOff>
      <xdr:row>302</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E2783890-1B5E-498E-8F8F-F26DBB4869C5}"/>
                </a:ext>
              </a:extLst>
            </xdr14:cNvPr>
            <xdr14:cNvContentPartPr/>
          </xdr14:nvContentPartPr>
          <xdr14:nvPr macro=""/>
          <xdr14:xfrm>
            <a:off x="3968640" y="2958850"/>
            <a:ext cx="360" cy="360"/>
          </xdr14:xfrm>
        </xdr:contentPart>
      </mc:Choice>
      <mc:Fallback xmlns="">
        <xdr:pic>
          <xdr:nvPicPr>
            <xdr:cNvPr id="3" name="Ink 2">
              <a:extLst>
                <a:ext uri="{FF2B5EF4-FFF2-40B4-BE49-F238E27FC236}">
                  <a16:creationId xmlns:a16="http://schemas.microsoft.com/office/drawing/2014/main" id="{88396AB9-37F6-4BDF-8016-7C7D3D61E640}"/>
                </a:ext>
              </a:extLst>
            </xdr:cNvPr>
            <xdr:cNvPicPr/>
          </xdr:nvPicPr>
          <xdr:blipFill>
            <a:blip xmlns:r="http://schemas.openxmlformats.org/officeDocument/2006/relationships" r:embed="rId5"/>
            <a:stretch>
              <a:fillRect/>
            </a:stretch>
          </xdr:blipFill>
          <xdr:spPr>
            <a:xfrm>
              <a:off x="3964320" y="2954530"/>
              <a:ext cx="9000" cy="9000"/>
            </a:xfrm>
            <a:prstGeom prst="rect">
              <a:avLst/>
            </a:prstGeom>
          </xdr:spPr>
        </xdr:pic>
      </mc:Fallback>
    </mc:AlternateContent>
    <xdr:clientData/>
  </xdr:twoCellAnchor>
  <xdr:twoCellAnchor editAs="oneCell">
    <xdr:from>
      <xdr:col>2</xdr:col>
      <xdr:colOff>2628790</xdr:colOff>
      <xdr:row>4</xdr:row>
      <xdr:rowOff>6100</xdr:rowOff>
    </xdr:from>
    <xdr:to>
      <xdr:col>3</xdr:col>
      <xdr:colOff>16295</xdr:colOff>
      <xdr:row>4</xdr:row>
      <xdr:rowOff>41005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a16="http://schemas.microsoft.com/office/drawing/2014/main" id="{173F3A7A-2856-45AB-9C24-73311F874A8C}"/>
                </a:ext>
              </a:extLst>
            </xdr14:cNvPr>
            <xdr14:cNvContentPartPr/>
          </xdr14:nvContentPartPr>
          <xdr14:nvPr macro=""/>
          <xdr14:xfrm>
            <a:off x="3968640" y="2958850"/>
            <a:ext cx="360" cy="360"/>
          </xdr14:xfrm>
        </xdr:contentPart>
      </mc:Choice>
      <mc:Fallback xmlns="">
        <xdr:pic>
          <xdr:nvPicPr>
            <xdr:cNvPr id="3" name="Ink 2">
              <a:extLst>
                <a:ext uri="{FF2B5EF4-FFF2-40B4-BE49-F238E27FC236}">
                  <a16:creationId xmlns:a16="http://schemas.microsoft.com/office/drawing/2014/main" id="{88396AB9-37F6-4BDF-8016-7C7D3D61E640}"/>
                </a:ext>
              </a:extLst>
            </xdr:cNvPr>
            <xdr:cNvPicPr/>
          </xdr:nvPicPr>
          <xdr:blipFill>
            <a:blip xmlns:r="http://schemas.openxmlformats.org/officeDocument/2006/relationships" r:embed="rId7"/>
            <a:stretch>
              <a:fillRect/>
            </a:stretch>
          </xdr:blipFill>
          <xdr:spPr>
            <a:xfrm>
              <a:off x="3964320" y="2954530"/>
              <a:ext cx="9000" cy="9000"/>
            </a:xfrm>
            <a:prstGeom prst="rect">
              <a:avLst/>
            </a:prstGeom>
          </xdr:spPr>
        </xdr:pic>
      </mc:Fallback>
    </mc:AlternateContent>
    <xdr:clientData/>
  </xdr:twoCellAnchor>
  <xdr:twoCellAnchor editAs="oneCell">
    <xdr:from>
      <xdr:col>2</xdr:col>
      <xdr:colOff>2628790</xdr:colOff>
      <xdr:row>67</xdr:row>
      <xdr:rowOff>0</xdr:rowOff>
    </xdr:from>
    <xdr:to>
      <xdr:col>3</xdr:col>
      <xdr:colOff>16295</xdr:colOff>
      <xdr:row>67</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Ink 5">
              <a:extLst>
                <a:ext uri="{FF2B5EF4-FFF2-40B4-BE49-F238E27FC236}">
                  <a16:creationId xmlns:a16="http://schemas.microsoft.com/office/drawing/2014/main" id="{B504B1A6-FB25-4FB1-BFFF-402660CEA310}"/>
                </a:ext>
              </a:extLst>
            </xdr14:cNvPr>
            <xdr14:cNvContentPartPr/>
          </xdr14:nvContentPartPr>
          <xdr14:nvPr macro=""/>
          <xdr14:xfrm>
            <a:off x="3968640" y="2958850"/>
            <a:ext cx="360" cy="360"/>
          </xdr14:xfrm>
        </xdr:contentPart>
      </mc:Choice>
      <mc:Fallback xmlns="">
        <xdr:pic>
          <xdr:nvPicPr>
            <xdr:cNvPr id="3" name="Ink 2">
              <a:extLst>
                <a:ext uri="{FF2B5EF4-FFF2-40B4-BE49-F238E27FC236}">
                  <a16:creationId xmlns:a16="http://schemas.microsoft.com/office/drawing/2014/main" id="{88396AB9-37F6-4BDF-8016-7C7D3D61E640}"/>
                </a:ext>
              </a:extLst>
            </xdr:cNvPr>
            <xdr:cNvPicPr/>
          </xdr:nvPicPr>
          <xdr:blipFill>
            <a:blip xmlns:r="http://schemas.openxmlformats.org/officeDocument/2006/relationships" r:embed="rId9"/>
            <a:stretch>
              <a:fillRect/>
            </a:stretch>
          </xdr:blipFill>
          <xdr:spPr>
            <a:xfrm>
              <a:off x="3964320" y="2954530"/>
              <a:ext cx="9000" cy="9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0T02:58:50.295"/>
    </inkml:context>
    <inkml:brush xml:id="br0">
      <inkml:brushProperty name="width" value="0.025" units="cm"/>
      <inkml:brushProperty name="height" value="0.025" units="cm"/>
    </inkml:brush>
  </inkml:definitions>
  <inkml:trace contextRef="#ctx0" brushRef="#br0">1 0 24575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0T02:58:50.296"/>
    </inkml:context>
    <inkml:brush xml:id="br0">
      <inkml:brushProperty name="width" value="0.025" units="cm"/>
      <inkml:brushProperty name="height" value="0.025" units="cm"/>
    </inkml:brush>
  </inkml:definitions>
  <inkml:trace contextRef="#ctx0" brushRef="#br0">0 0 24575</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0T02:58:50.297"/>
    </inkml:context>
    <inkml:brush xml:id="br0">
      <inkml:brushProperty name="width" value="0.025" units="cm"/>
      <inkml:brushProperty name="height" value="0.025" units="cm"/>
    </inkml:brush>
  </inkml:definitions>
  <inkml:trace contextRef="#ctx0" brushRef="#br0">0 0 24575</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1-17T04:59:21.424"/>
    </inkml:context>
    <inkml:brush xml:id="br0">
      <inkml:brushProperty name="width" value="0.025" units="cm"/>
      <inkml:brushProperty name="height" value="0.025" units="cm"/>
    </inkml:brush>
  </inkml:definitions>
  <inkml:trace contextRef="#ctx0" brushRef="#br0">0 0 24575</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1-17T04:59:21.424"/>
    </inkml:context>
    <inkml:brush xml:id="br0">
      <inkml:brushProperty name="width" value="0.025" units="cm"/>
      <inkml:brushProperty name="height" value="0.025" units="cm"/>
    </inkml:brush>
  </inkml:definitions>
  <inkml:trace contextRef="#ctx0" brushRef="#br0">0 0 24575</inkml:trace>
</inkml:ink>
</file>

<file path=xl/persons/person.xml><?xml version="1.0" encoding="utf-8"?>
<personList xmlns="http://schemas.microsoft.com/office/spreadsheetml/2018/threadedcomments" xmlns:x="http://schemas.openxmlformats.org/spreadsheetml/2006/main">
  <person displayName="Stevens, Millie" id="{985530CC-4867-47EE-A6AC-EBEE321824FF}" userId="S::Millie.Stevens@dcceew.gov.au::d258f1d4-4292-4f02-9309-97f9f4360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61" dT="2023-06-15T11:11:20.31" personId="{985530CC-4867-47EE-A6AC-EBEE321824FF}" id="{FF72A8E7-F400-41E7-AAEF-34A7BCB0E9B0}">
    <text>All collections have been processed and screened using x-ray techniques but not get germ tested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environment.gov.au/system/files/pages/5b3d2d31-2355-4b60-820c-e370572b2520/files/ibra-regions.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ACD3-863F-425E-8A9E-1EFA4CC12643}">
  <sheetPr>
    <pageSetUpPr fitToPage="1"/>
  </sheetPr>
  <dimension ref="A1:E186"/>
  <sheetViews>
    <sheetView workbookViewId="0">
      <selection activeCell="A34" sqref="A34"/>
    </sheetView>
  </sheetViews>
  <sheetFormatPr defaultColWidth="8.7109375" defaultRowHeight="15" x14ac:dyDescent="0.25"/>
  <cols>
    <col min="1" max="1" width="39.28515625" bestFit="1" customWidth="1"/>
    <col min="2" max="5" width="24.5703125" customWidth="1"/>
  </cols>
  <sheetData>
    <row r="1" spans="1:5" ht="15.75" thickBot="1" x14ac:dyDescent="0.3">
      <c r="B1" s="137"/>
      <c r="C1" s="138" t="s">
        <v>1047</v>
      </c>
    </row>
    <row r="3" spans="1:5" ht="15.75" thickBot="1" x14ac:dyDescent="0.3">
      <c r="A3" s="139" t="s">
        <v>229</v>
      </c>
      <c r="B3" s="139" t="s">
        <v>1048</v>
      </c>
      <c r="C3" s="139" t="s">
        <v>1049</v>
      </c>
      <c r="D3" s="139" t="s">
        <v>1050</v>
      </c>
      <c r="E3" s="139" t="s">
        <v>1051</v>
      </c>
    </row>
    <row r="4" spans="1:5" x14ac:dyDescent="0.25">
      <c r="A4" s="140" t="s">
        <v>968</v>
      </c>
      <c r="B4" s="141" t="s">
        <v>1052</v>
      </c>
    </row>
    <row r="5" spans="1:5" x14ac:dyDescent="0.25">
      <c r="A5" s="61" t="s">
        <v>456</v>
      </c>
      <c r="B5" s="95" t="s">
        <v>1052</v>
      </c>
      <c r="C5" s="95"/>
      <c r="D5" s="95"/>
    </row>
    <row r="6" spans="1:5" x14ac:dyDescent="0.25">
      <c r="A6" s="61" t="s">
        <v>452</v>
      </c>
      <c r="B6" s="95" t="s">
        <v>1052</v>
      </c>
      <c r="C6" s="95"/>
      <c r="D6" s="95"/>
    </row>
    <row r="7" spans="1:5" x14ac:dyDescent="0.25">
      <c r="A7" t="s">
        <v>756</v>
      </c>
      <c r="B7" s="95" t="s">
        <v>1052</v>
      </c>
    </row>
    <row r="8" spans="1:5" x14ac:dyDescent="0.25">
      <c r="A8" s="55" t="s">
        <v>555</v>
      </c>
      <c r="B8" s="95" t="s">
        <v>1052</v>
      </c>
      <c r="C8" s="95" t="s">
        <v>94</v>
      </c>
      <c r="D8" s="95"/>
    </row>
    <row r="9" spans="1:5" x14ac:dyDescent="0.25">
      <c r="A9" s="55" t="s">
        <v>723</v>
      </c>
      <c r="B9" s="95" t="s">
        <v>1052</v>
      </c>
      <c r="C9" s="95" t="s">
        <v>94</v>
      </c>
      <c r="D9" s="95"/>
    </row>
    <row r="10" spans="1:5" x14ac:dyDescent="0.25">
      <c r="A10" s="142" t="s">
        <v>656</v>
      </c>
      <c r="B10" s="95" t="s">
        <v>1052</v>
      </c>
      <c r="C10" s="141" t="s">
        <v>94</v>
      </c>
    </row>
    <row r="11" spans="1:5" x14ac:dyDescent="0.25">
      <c r="A11" s="142" t="s">
        <v>654</v>
      </c>
      <c r="B11" s="95" t="s">
        <v>1052</v>
      </c>
      <c r="C11" s="141" t="s">
        <v>94</v>
      </c>
    </row>
    <row r="12" spans="1:5" x14ac:dyDescent="0.25">
      <c r="A12" s="55" t="s">
        <v>725</v>
      </c>
      <c r="B12" s="95" t="s">
        <v>1052</v>
      </c>
      <c r="C12" s="95"/>
      <c r="D12" s="95"/>
    </row>
    <row r="13" spans="1:5" x14ac:dyDescent="0.25">
      <c r="A13" s="95" t="s">
        <v>505</v>
      </c>
      <c r="B13" s="95" t="s">
        <v>1052</v>
      </c>
      <c r="C13" s="95" t="s">
        <v>94</v>
      </c>
      <c r="D13" s="95" t="s">
        <v>1053</v>
      </c>
    </row>
    <row r="14" spans="1:5" x14ac:dyDescent="0.25">
      <c r="A14" s="142" t="s">
        <v>924</v>
      </c>
      <c r="B14" s="141" t="s">
        <v>1054</v>
      </c>
    </row>
    <row r="15" spans="1:5" x14ac:dyDescent="0.25">
      <c r="A15" s="140" t="s">
        <v>952</v>
      </c>
      <c r="B15" s="141" t="s">
        <v>1052</v>
      </c>
    </row>
    <row r="16" spans="1:5" x14ac:dyDescent="0.25">
      <c r="A16" s="140" t="s">
        <v>951</v>
      </c>
      <c r="B16" s="141" t="s">
        <v>1052</v>
      </c>
    </row>
    <row r="17" spans="1:4" x14ac:dyDescent="0.25">
      <c r="A17" s="140" t="s">
        <v>957</v>
      </c>
      <c r="B17" s="141" t="s">
        <v>1052</v>
      </c>
    </row>
    <row r="18" spans="1:4" x14ac:dyDescent="0.25">
      <c r="A18" s="95" t="s">
        <v>371</v>
      </c>
      <c r="B18" s="95" t="s">
        <v>1052</v>
      </c>
      <c r="C18" s="95"/>
      <c r="D18" s="95"/>
    </row>
    <row r="19" spans="1:4" x14ac:dyDescent="0.25">
      <c r="A19" s="140" t="s">
        <v>1002</v>
      </c>
      <c r="B19" s="141" t="s">
        <v>94</v>
      </c>
    </row>
    <row r="20" spans="1:4" x14ac:dyDescent="0.25">
      <c r="A20" s="95" t="s">
        <v>336</v>
      </c>
      <c r="B20" s="95" t="s">
        <v>1052</v>
      </c>
      <c r="C20" s="95"/>
      <c r="D20" s="95"/>
    </row>
    <row r="21" spans="1:4" x14ac:dyDescent="0.25">
      <c r="A21" t="s">
        <v>650</v>
      </c>
      <c r="B21" s="95" t="s">
        <v>1052</v>
      </c>
      <c r="C21" s="95" t="s">
        <v>94</v>
      </c>
    </row>
    <row r="22" spans="1:4" x14ac:dyDescent="0.25">
      <c r="A22" s="36" t="s">
        <v>873</v>
      </c>
      <c r="B22" s="95" t="s">
        <v>1052</v>
      </c>
    </row>
    <row r="23" spans="1:4" x14ac:dyDescent="0.25">
      <c r="A23" s="95" t="s">
        <v>740</v>
      </c>
      <c r="B23" s="95" t="s">
        <v>1052</v>
      </c>
    </row>
    <row r="24" spans="1:4" x14ac:dyDescent="0.25">
      <c r="A24" s="142" t="s">
        <v>933</v>
      </c>
      <c r="B24" s="141" t="s">
        <v>1054</v>
      </c>
    </row>
    <row r="25" spans="1:4" x14ac:dyDescent="0.25">
      <c r="A25" s="36" t="s">
        <v>842</v>
      </c>
      <c r="B25" s="95" t="s">
        <v>1052</v>
      </c>
      <c r="C25" s="95" t="s">
        <v>94</v>
      </c>
    </row>
    <row r="26" spans="1:4" x14ac:dyDescent="0.25">
      <c r="A26" s="95" t="s">
        <v>363</v>
      </c>
      <c r="B26" s="95" t="s">
        <v>1052</v>
      </c>
      <c r="C26" s="95"/>
      <c r="D26" s="95"/>
    </row>
    <row r="27" spans="1:4" x14ac:dyDescent="0.25">
      <c r="A27" s="95" t="s">
        <v>372</v>
      </c>
      <c r="B27" s="95" t="s">
        <v>1052</v>
      </c>
      <c r="C27" s="95" t="s">
        <v>94</v>
      </c>
      <c r="D27" s="95"/>
    </row>
    <row r="28" spans="1:4" x14ac:dyDescent="0.25">
      <c r="A28" s="122" t="s">
        <v>402</v>
      </c>
      <c r="B28" s="95" t="s">
        <v>1052</v>
      </c>
      <c r="C28" s="95" t="s">
        <v>94</v>
      </c>
      <c r="D28" s="95"/>
    </row>
    <row r="29" spans="1:4" x14ac:dyDescent="0.25">
      <c r="A29" s="55" t="s">
        <v>603</v>
      </c>
      <c r="B29" s="95" t="s">
        <v>1052</v>
      </c>
      <c r="C29" s="95"/>
      <c r="D29" s="95"/>
    </row>
    <row r="30" spans="1:4" x14ac:dyDescent="0.25">
      <c r="A30" s="95" t="s">
        <v>514</v>
      </c>
      <c r="B30" s="95" t="s">
        <v>1052</v>
      </c>
      <c r="C30" s="95" t="s">
        <v>1055</v>
      </c>
      <c r="D30" s="95"/>
    </row>
    <row r="31" spans="1:4" x14ac:dyDescent="0.25">
      <c r="A31" s="60" t="s">
        <v>482</v>
      </c>
      <c r="B31" s="95" t="s">
        <v>1055</v>
      </c>
      <c r="C31" s="95"/>
      <c r="D31" s="95"/>
    </row>
    <row r="32" spans="1:4" x14ac:dyDescent="0.25">
      <c r="A32" s="119" t="s">
        <v>406</v>
      </c>
      <c r="B32" s="95" t="s">
        <v>1052</v>
      </c>
      <c r="C32" s="95" t="s">
        <v>94</v>
      </c>
      <c r="D32" s="95"/>
    </row>
    <row r="33" spans="1:4" x14ac:dyDescent="0.25">
      <c r="A33" s="55" t="s">
        <v>721</v>
      </c>
      <c r="B33" s="95" t="s">
        <v>1052</v>
      </c>
      <c r="C33" s="95" t="s">
        <v>94</v>
      </c>
      <c r="D33" s="95"/>
    </row>
    <row r="34" spans="1:4" x14ac:dyDescent="0.25">
      <c r="A34" s="140" t="s">
        <v>956</v>
      </c>
      <c r="B34" s="141" t="s">
        <v>1052</v>
      </c>
    </row>
    <row r="35" spans="1:4" x14ac:dyDescent="0.25">
      <c r="A35" s="95" t="s">
        <v>309</v>
      </c>
      <c r="B35" s="95" t="s">
        <v>94</v>
      </c>
      <c r="C35" s="95" t="s">
        <v>1053</v>
      </c>
      <c r="D35" s="95"/>
    </row>
    <row r="36" spans="1:4" x14ac:dyDescent="0.25">
      <c r="A36" s="95" t="s">
        <v>342</v>
      </c>
      <c r="B36" s="95" t="s">
        <v>94</v>
      </c>
      <c r="C36" s="95"/>
      <c r="D36" s="95"/>
    </row>
    <row r="37" spans="1:4" x14ac:dyDescent="0.25">
      <c r="A37" t="s">
        <v>760</v>
      </c>
      <c r="B37" s="95" t="s">
        <v>1052</v>
      </c>
    </row>
    <row r="38" spans="1:4" x14ac:dyDescent="0.25">
      <c r="A38" s="95" t="s">
        <v>280</v>
      </c>
      <c r="B38" s="95" t="s">
        <v>1052</v>
      </c>
      <c r="C38" s="95" t="s">
        <v>94</v>
      </c>
      <c r="D38" s="95" t="s">
        <v>1053</v>
      </c>
    </row>
    <row r="39" spans="1:4" x14ac:dyDescent="0.25">
      <c r="A39" t="s">
        <v>761</v>
      </c>
      <c r="B39" s="95" t="s">
        <v>1052</v>
      </c>
    </row>
    <row r="40" spans="1:4" x14ac:dyDescent="0.25">
      <c r="A40" t="s">
        <v>763</v>
      </c>
      <c r="B40" s="95" t="s">
        <v>1052</v>
      </c>
    </row>
    <row r="41" spans="1:4" x14ac:dyDescent="0.25">
      <c r="A41" s="119" t="s">
        <v>408</v>
      </c>
      <c r="B41" s="95" t="s">
        <v>1052</v>
      </c>
      <c r="C41" s="95"/>
      <c r="D41" s="95"/>
    </row>
    <row r="42" spans="1:4" x14ac:dyDescent="0.25">
      <c r="A42" t="s">
        <v>765</v>
      </c>
      <c r="B42" s="95" t="s">
        <v>1052</v>
      </c>
    </row>
    <row r="43" spans="1:4" x14ac:dyDescent="0.25">
      <c r="A43" s="55" t="s">
        <v>717</v>
      </c>
      <c r="B43" s="95" t="s">
        <v>1052</v>
      </c>
      <c r="C43" s="95" t="s">
        <v>94</v>
      </c>
      <c r="D43" s="95"/>
    </row>
    <row r="44" spans="1:4" x14ac:dyDescent="0.25">
      <c r="A44" s="60" t="s">
        <v>847</v>
      </c>
      <c r="B44" s="95" t="s">
        <v>1055</v>
      </c>
      <c r="C44" s="95" t="s">
        <v>1052</v>
      </c>
      <c r="D44" s="95" t="s">
        <v>94</v>
      </c>
    </row>
    <row r="45" spans="1:4" x14ac:dyDescent="0.25">
      <c r="A45" s="140" t="s">
        <v>966</v>
      </c>
      <c r="B45" s="141" t="s">
        <v>1052</v>
      </c>
    </row>
    <row r="46" spans="1:4" x14ac:dyDescent="0.25">
      <c r="A46" s="140" t="s">
        <v>964</v>
      </c>
      <c r="B46" s="141" t="s">
        <v>1052</v>
      </c>
    </row>
    <row r="47" spans="1:4" x14ac:dyDescent="0.25">
      <c r="A47" s="140" t="s">
        <v>967</v>
      </c>
      <c r="B47" s="141" t="s">
        <v>1052</v>
      </c>
    </row>
    <row r="48" spans="1:4" x14ac:dyDescent="0.25">
      <c r="A48" s="55" t="s">
        <v>607</v>
      </c>
      <c r="B48" s="95" t="s">
        <v>1052</v>
      </c>
      <c r="C48" s="95"/>
      <c r="D48" s="95"/>
    </row>
    <row r="49" spans="1:4" x14ac:dyDescent="0.25">
      <c r="A49" s="36" t="s">
        <v>828</v>
      </c>
      <c r="B49" s="95" t="s">
        <v>94</v>
      </c>
    </row>
    <row r="50" spans="1:4" x14ac:dyDescent="0.25">
      <c r="A50" s="95" t="s">
        <v>332</v>
      </c>
      <c r="B50" s="95" t="s">
        <v>1052</v>
      </c>
      <c r="C50" s="95"/>
      <c r="D50" s="95"/>
    </row>
    <row r="51" spans="1:4" x14ac:dyDescent="0.25">
      <c r="A51" t="s">
        <v>835</v>
      </c>
      <c r="B51" s="95" t="s">
        <v>1052</v>
      </c>
    </row>
    <row r="52" spans="1:4" x14ac:dyDescent="0.25">
      <c r="A52" s="95" t="s">
        <v>290</v>
      </c>
      <c r="B52" s="95" t="s">
        <v>1052</v>
      </c>
      <c r="C52" s="95" t="s">
        <v>94</v>
      </c>
      <c r="D52" s="95" t="s">
        <v>1053</v>
      </c>
    </row>
    <row r="53" spans="1:4" x14ac:dyDescent="0.25">
      <c r="A53" s="95" t="s">
        <v>353</v>
      </c>
      <c r="B53" s="95" t="s">
        <v>1052</v>
      </c>
      <c r="C53" s="95" t="s">
        <v>94</v>
      </c>
      <c r="D53" s="95"/>
    </row>
    <row r="54" spans="1:4" x14ac:dyDescent="0.25">
      <c r="A54" s="140" t="s">
        <v>972</v>
      </c>
      <c r="B54" s="141" t="s">
        <v>1052</v>
      </c>
    </row>
    <row r="55" spans="1:4" x14ac:dyDescent="0.25">
      <c r="A55" s="95" t="s">
        <v>293</v>
      </c>
      <c r="B55" s="95" t="s">
        <v>1052</v>
      </c>
      <c r="C55" s="95" t="s">
        <v>94</v>
      </c>
      <c r="D55" s="95"/>
    </row>
    <row r="56" spans="1:4" x14ac:dyDescent="0.25">
      <c r="A56" s="95" t="s">
        <v>295</v>
      </c>
      <c r="B56" s="95" t="s">
        <v>1052</v>
      </c>
      <c r="C56" s="95" t="s">
        <v>94</v>
      </c>
      <c r="D56" s="95" t="s">
        <v>1053</v>
      </c>
    </row>
    <row r="57" spans="1:4" x14ac:dyDescent="0.25">
      <c r="A57" s="95" t="s">
        <v>345</v>
      </c>
      <c r="B57" s="95" t="s">
        <v>94</v>
      </c>
      <c r="C57" s="95"/>
      <c r="D57" s="95"/>
    </row>
    <row r="58" spans="1:4" x14ac:dyDescent="0.25">
      <c r="A58" s="95" t="s">
        <v>298</v>
      </c>
      <c r="B58" s="95" t="s">
        <v>1052</v>
      </c>
      <c r="C58" s="95"/>
      <c r="D58" s="95"/>
    </row>
    <row r="59" spans="1:4" x14ac:dyDescent="0.25">
      <c r="A59" s="142" t="s">
        <v>939</v>
      </c>
      <c r="B59" s="141" t="s">
        <v>1054</v>
      </c>
    </row>
    <row r="60" spans="1:4" x14ac:dyDescent="0.25">
      <c r="A60" t="s">
        <v>819</v>
      </c>
      <c r="B60" s="95" t="s">
        <v>1052</v>
      </c>
    </row>
    <row r="61" spans="1:4" x14ac:dyDescent="0.25">
      <c r="A61" s="61" t="s">
        <v>437</v>
      </c>
      <c r="B61" s="95" t="s">
        <v>1052</v>
      </c>
      <c r="C61" s="95" t="s">
        <v>94</v>
      </c>
      <c r="D61" s="95"/>
    </row>
    <row r="62" spans="1:4" x14ac:dyDescent="0.25">
      <c r="A62" s="95" t="s">
        <v>373</v>
      </c>
      <c r="B62" s="95" t="s">
        <v>1052</v>
      </c>
      <c r="C62" s="95" t="s">
        <v>94</v>
      </c>
      <c r="D62" s="95"/>
    </row>
    <row r="63" spans="1:4" x14ac:dyDescent="0.25">
      <c r="A63" s="95" t="s">
        <v>374</v>
      </c>
      <c r="B63" s="95" t="s">
        <v>1052</v>
      </c>
      <c r="C63" s="95"/>
      <c r="D63" s="95"/>
    </row>
    <row r="64" spans="1:4" x14ac:dyDescent="0.25">
      <c r="A64" s="95" t="s">
        <v>741</v>
      </c>
      <c r="B64" s="95" t="s">
        <v>1052</v>
      </c>
    </row>
    <row r="65" spans="1:4" x14ac:dyDescent="0.25">
      <c r="A65" s="36" t="s">
        <v>707</v>
      </c>
      <c r="B65" s="95" t="s">
        <v>1055</v>
      </c>
      <c r="C65" s="95" t="s">
        <v>1052</v>
      </c>
      <c r="D65" s="95" t="s">
        <v>94</v>
      </c>
    </row>
    <row r="66" spans="1:4" x14ac:dyDescent="0.25">
      <c r="A66" s="55" t="s">
        <v>600</v>
      </c>
      <c r="B66" s="95" t="s">
        <v>1052</v>
      </c>
      <c r="C66" s="95"/>
      <c r="D66" s="95"/>
    </row>
    <row r="67" spans="1:4" x14ac:dyDescent="0.25">
      <c r="A67" s="61" t="s">
        <v>433</v>
      </c>
      <c r="B67" s="95" t="s">
        <v>1052</v>
      </c>
      <c r="C67" s="95" t="s">
        <v>94</v>
      </c>
      <c r="D67" s="95"/>
    </row>
    <row r="68" spans="1:4" x14ac:dyDescent="0.25">
      <c r="A68" s="142" t="s">
        <v>648</v>
      </c>
      <c r="B68" s="95" t="s">
        <v>1052</v>
      </c>
      <c r="C68" s="141" t="s">
        <v>94</v>
      </c>
    </row>
    <row r="69" spans="1:4" x14ac:dyDescent="0.25">
      <c r="A69" s="55" t="s">
        <v>651</v>
      </c>
      <c r="B69" s="95" t="s">
        <v>1052</v>
      </c>
      <c r="C69" s="95" t="s">
        <v>94</v>
      </c>
    </row>
    <row r="70" spans="1:4" x14ac:dyDescent="0.25">
      <c r="A70" s="140" t="s">
        <v>1013</v>
      </c>
      <c r="B70" s="141" t="s">
        <v>1052</v>
      </c>
    </row>
    <row r="71" spans="1:4" x14ac:dyDescent="0.25">
      <c r="A71" s="95" t="s">
        <v>385</v>
      </c>
      <c r="B71" s="95" t="s">
        <v>1052</v>
      </c>
      <c r="C71" s="95"/>
      <c r="D71" s="95"/>
    </row>
    <row r="72" spans="1:4" x14ac:dyDescent="0.25">
      <c r="A72" s="95" t="s">
        <v>327</v>
      </c>
      <c r="B72" s="95" t="s">
        <v>1052</v>
      </c>
      <c r="C72" s="95"/>
      <c r="D72" s="95"/>
    </row>
    <row r="73" spans="1:4" x14ac:dyDescent="0.25">
      <c r="A73" s="140" t="s">
        <v>1011</v>
      </c>
      <c r="B73" s="141" t="s">
        <v>1052</v>
      </c>
    </row>
    <row r="74" spans="1:4" x14ac:dyDescent="0.25">
      <c r="A74" s="36" t="s">
        <v>875</v>
      </c>
      <c r="B74" s="95" t="s">
        <v>1052</v>
      </c>
    </row>
    <row r="75" spans="1:4" x14ac:dyDescent="0.25">
      <c r="A75" s="119" t="s">
        <v>526</v>
      </c>
      <c r="B75" s="95" t="s">
        <v>1052</v>
      </c>
      <c r="C75" s="95"/>
      <c r="D75" s="95"/>
    </row>
    <row r="76" spans="1:4" x14ac:dyDescent="0.25">
      <c r="A76" s="95" t="s">
        <v>266</v>
      </c>
      <c r="B76" s="95" t="s">
        <v>1052</v>
      </c>
      <c r="C76" s="95"/>
      <c r="D76" s="95"/>
    </row>
    <row r="77" spans="1:4" x14ac:dyDescent="0.25">
      <c r="A77" s="95" t="s">
        <v>267</v>
      </c>
      <c r="B77" s="95" t="s">
        <v>1052</v>
      </c>
      <c r="C77" s="95"/>
      <c r="D77" s="95"/>
    </row>
    <row r="78" spans="1:4" x14ac:dyDescent="0.25">
      <c r="A78" t="s">
        <v>771</v>
      </c>
      <c r="B78" s="95" t="s">
        <v>1052</v>
      </c>
    </row>
    <row r="79" spans="1:4" x14ac:dyDescent="0.25">
      <c r="A79" s="95" t="s">
        <v>269</v>
      </c>
      <c r="B79" s="95" t="s">
        <v>1052</v>
      </c>
      <c r="C79" s="95"/>
      <c r="D79" s="95"/>
    </row>
    <row r="80" spans="1:4" x14ac:dyDescent="0.25">
      <c r="A80" s="95" t="s">
        <v>270</v>
      </c>
      <c r="B80" s="95" t="s">
        <v>1052</v>
      </c>
      <c r="C80" s="95"/>
      <c r="D80" s="95"/>
    </row>
    <row r="81" spans="1:4" x14ac:dyDescent="0.25">
      <c r="A81" s="61" t="s">
        <v>396</v>
      </c>
      <c r="B81" s="95" t="s">
        <v>1052</v>
      </c>
      <c r="C81" s="95"/>
      <c r="D81" s="95"/>
    </row>
    <row r="82" spans="1:4" x14ac:dyDescent="0.25">
      <c r="A82" s="36" t="s">
        <v>877</v>
      </c>
      <c r="B82" s="95" t="s">
        <v>1052</v>
      </c>
    </row>
    <row r="83" spans="1:4" x14ac:dyDescent="0.25">
      <c r="A83" s="95" t="s">
        <v>375</v>
      </c>
      <c r="B83" s="95" t="s">
        <v>1052</v>
      </c>
      <c r="C83" s="95" t="s">
        <v>94</v>
      </c>
      <c r="D83" s="95"/>
    </row>
    <row r="84" spans="1:4" x14ac:dyDescent="0.25">
      <c r="A84" s="95" t="s">
        <v>737</v>
      </c>
      <c r="B84" s="95" t="s">
        <v>1052</v>
      </c>
    </row>
    <row r="85" spans="1:4" x14ac:dyDescent="0.25">
      <c r="A85" s="61" t="s">
        <v>739</v>
      </c>
      <c r="B85" s="95" t="s">
        <v>1052</v>
      </c>
    </row>
    <row r="86" spans="1:4" x14ac:dyDescent="0.25">
      <c r="A86" s="95" t="s">
        <v>742</v>
      </c>
      <c r="B86" s="95" t="s">
        <v>1052</v>
      </c>
    </row>
    <row r="87" spans="1:4" x14ac:dyDescent="0.25">
      <c r="A87" s="140" t="s">
        <v>954</v>
      </c>
      <c r="B87" s="141" t="s">
        <v>1052</v>
      </c>
    </row>
    <row r="88" spans="1:4" x14ac:dyDescent="0.25">
      <c r="A88" s="95" t="s">
        <v>743</v>
      </c>
      <c r="B88" s="95" t="s">
        <v>1052</v>
      </c>
    </row>
    <row r="89" spans="1:4" x14ac:dyDescent="0.25">
      <c r="A89" s="61" t="s">
        <v>455</v>
      </c>
      <c r="B89" s="95" t="s">
        <v>1052</v>
      </c>
      <c r="C89" s="95"/>
      <c r="D89" s="95"/>
    </row>
    <row r="90" spans="1:4" x14ac:dyDescent="0.25">
      <c r="A90" s="140" t="s">
        <v>947</v>
      </c>
      <c r="B90" s="141" t="s">
        <v>1052</v>
      </c>
    </row>
    <row r="91" spans="1:4" x14ac:dyDescent="0.25">
      <c r="A91" s="95" t="s">
        <v>464</v>
      </c>
      <c r="B91" s="95" t="s">
        <v>1052</v>
      </c>
      <c r="C91" s="95" t="s">
        <v>94</v>
      </c>
      <c r="D91" s="95" t="s">
        <v>1055</v>
      </c>
    </row>
    <row r="92" spans="1:4" x14ac:dyDescent="0.25">
      <c r="A92" s="142" t="s">
        <v>652</v>
      </c>
      <c r="B92" s="95" t="s">
        <v>1052</v>
      </c>
      <c r="C92" s="141" t="s">
        <v>94</v>
      </c>
    </row>
    <row r="93" spans="1:4" x14ac:dyDescent="0.25">
      <c r="A93" s="95" t="s">
        <v>376</v>
      </c>
      <c r="B93" s="95" t="s">
        <v>1052</v>
      </c>
      <c r="C93" s="95" t="s">
        <v>94</v>
      </c>
      <c r="D93" s="95"/>
    </row>
    <row r="94" spans="1:4" x14ac:dyDescent="0.25">
      <c r="A94" s="60" t="s">
        <v>863</v>
      </c>
      <c r="B94" s="95" t="s">
        <v>1055</v>
      </c>
      <c r="C94" s="95" t="s">
        <v>1052</v>
      </c>
    </row>
    <row r="95" spans="1:4" x14ac:dyDescent="0.25">
      <c r="A95" s="142" t="s">
        <v>653</v>
      </c>
      <c r="B95" s="95" t="s">
        <v>1052</v>
      </c>
      <c r="C95" s="141" t="s">
        <v>94</v>
      </c>
    </row>
    <row r="96" spans="1:4" x14ac:dyDescent="0.25">
      <c r="A96" s="36" t="s">
        <v>827</v>
      </c>
      <c r="B96" s="95" t="s">
        <v>94</v>
      </c>
    </row>
    <row r="97" spans="1:4" x14ac:dyDescent="0.25">
      <c r="A97" s="55" t="s">
        <v>694</v>
      </c>
      <c r="B97" s="95" t="s">
        <v>1055</v>
      </c>
      <c r="C97" s="95" t="s">
        <v>1052</v>
      </c>
      <c r="D97" s="95" t="s">
        <v>94</v>
      </c>
    </row>
    <row r="98" spans="1:4" x14ac:dyDescent="0.25">
      <c r="A98" s="107" t="s">
        <v>698</v>
      </c>
      <c r="B98" s="95" t="s">
        <v>1055</v>
      </c>
      <c r="C98" s="95"/>
      <c r="D98" s="95"/>
    </row>
    <row r="99" spans="1:4" x14ac:dyDescent="0.25">
      <c r="A99" s="95" t="s">
        <v>377</v>
      </c>
      <c r="B99" s="95" t="s">
        <v>1052</v>
      </c>
      <c r="C99" s="95"/>
      <c r="D99" s="95"/>
    </row>
    <row r="100" spans="1:4" x14ac:dyDescent="0.25">
      <c r="A100" s="55" t="s">
        <v>685</v>
      </c>
      <c r="B100" s="95" t="s">
        <v>1055</v>
      </c>
      <c r="C100" s="95" t="s">
        <v>1052</v>
      </c>
    </row>
    <row r="101" spans="1:4" x14ac:dyDescent="0.25">
      <c r="A101" s="95" t="s">
        <v>378</v>
      </c>
      <c r="B101" s="95" t="s">
        <v>1052</v>
      </c>
      <c r="C101" s="95"/>
      <c r="D101" s="95"/>
    </row>
    <row r="102" spans="1:4" x14ac:dyDescent="0.25">
      <c r="A102" s="60" t="s">
        <v>562</v>
      </c>
      <c r="B102" s="95" t="s">
        <v>1055</v>
      </c>
      <c r="C102" s="95"/>
      <c r="D102" s="95"/>
    </row>
    <row r="103" spans="1:4" x14ac:dyDescent="0.25">
      <c r="A103" s="61" t="s">
        <v>434</v>
      </c>
      <c r="B103" s="95" t="s">
        <v>1052</v>
      </c>
      <c r="C103" s="95"/>
      <c r="D103" s="95"/>
    </row>
    <row r="104" spans="1:4" x14ac:dyDescent="0.25">
      <c r="A104" s="140" t="s">
        <v>970</v>
      </c>
      <c r="B104" s="141" t="s">
        <v>1052</v>
      </c>
    </row>
    <row r="105" spans="1:4" x14ac:dyDescent="0.25">
      <c r="A105" s="95" t="s">
        <v>334</v>
      </c>
      <c r="B105" s="95" t="s">
        <v>1052</v>
      </c>
      <c r="C105" s="95"/>
      <c r="D105" s="95"/>
    </row>
    <row r="106" spans="1:4" x14ac:dyDescent="0.25">
      <c r="A106" s="140" t="s">
        <v>978</v>
      </c>
      <c r="B106" s="141" t="s">
        <v>1052</v>
      </c>
    </row>
    <row r="107" spans="1:4" x14ac:dyDescent="0.25">
      <c r="A107" s="140" t="s">
        <v>977</v>
      </c>
      <c r="B107" s="141" t="s">
        <v>1052</v>
      </c>
    </row>
    <row r="108" spans="1:4" x14ac:dyDescent="0.25">
      <c r="A108" s="140" t="s">
        <v>971</v>
      </c>
      <c r="B108" s="141" t="s">
        <v>1052</v>
      </c>
    </row>
    <row r="109" spans="1:4" x14ac:dyDescent="0.25">
      <c r="A109" s="55" t="s">
        <v>719</v>
      </c>
      <c r="B109" s="95" t="s">
        <v>1052</v>
      </c>
      <c r="C109" s="95" t="s">
        <v>94</v>
      </c>
    </row>
    <row r="110" spans="1:4" x14ac:dyDescent="0.25">
      <c r="A110" s="61" t="s">
        <v>988</v>
      </c>
      <c r="B110" s="95" t="s">
        <v>1052</v>
      </c>
      <c r="C110" s="141" t="s">
        <v>94</v>
      </c>
    </row>
    <row r="111" spans="1:4" x14ac:dyDescent="0.25">
      <c r="A111" s="122" t="s">
        <v>400</v>
      </c>
      <c r="B111" s="95" t="s">
        <v>1052</v>
      </c>
      <c r="C111" s="95" t="s">
        <v>94</v>
      </c>
      <c r="D111" s="95"/>
    </row>
    <row r="112" spans="1:4" x14ac:dyDescent="0.25">
      <c r="A112" t="s">
        <v>752</v>
      </c>
      <c r="B112" s="95" t="s">
        <v>1052</v>
      </c>
    </row>
    <row r="113" spans="1:4" x14ac:dyDescent="0.25">
      <c r="A113" s="55" t="s">
        <v>557</v>
      </c>
      <c r="B113" s="95" t="s">
        <v>1052</v>
      </c>
      <c r="C113" s="95"/>
      <c r="D113" s="95"/>
    </row>
    <row r="114" spans="1:4" x14ac:dyDescent="0.25">
      <c r="A114" s="140" t="s">
        <v>959</v>
      </c>
      <c r="B114" s="141" t="s">
        <v>1052</v>
      </c>
    </row>
    <row r="115" spans="1:4" x14ac:dyDescent="0.25">
      <c r="A115" s="95" t="s">
        <v>744</v>
      </c>
      <c r="B115" s="95" t="s">
        <v>1052</v>
      </c>
    </row>
    <row r="116" spans="1:4" x14ac:dyDescent="0.25">
      <c r="A116" s="142" t="s">
        <v>936</v>
      </c>
      <c r="B116" s="141" t="s">
        <v>1054</v>
      </c>
    </row>
    <row r="117" spans="1:4" x14ac:dyDescent="0.25">
      <c r="A117" s="140" t="s">
        <v>949</v>
      </c>
      <c r="B117" s="141" t="s">
        <v>1052</v>
      </c>
    </row>
    <row r="118" spans="1:4" x14ac:dyDescent="0.25">
      <c r="A118" s="142" t="s">
        <v>646</v>
      </c>
      <c r="B118" s="95" t="s">
        <v>1052</v>
      </c>
      <c r="C118" s="141" t="s">
        <v>94</v>
      </c>
    </row>
    <row r="119" spans="1:4" x14ac:dyDescent="0.25">
      <c r="A119" s="107" t="s">
        <v>659</v>
      </c>
      <c r="B119" s="95" t="s">
        <v>1055</v>
      </c>
      <c r="C119" s="95"/>
      <c r="D119" s="95"/>
    </row>
    <row r="120" spans="1:4" x14ac:dyDescent="0.25">
      <c r="A120" s="107" t="s">
        <v>674</v>
      </c>
      <c r="B120" s="95" t="s">
        <v>1055</v>
      </c>
      <c r="C120" s="95"/>
      <c r="D120" s="95"/>
    </row>
    <row r="121" spans="1:4" x14ac:dyDescent="0.25">
      <c r="A121" s="60" t="s">
        <v>522</v>
      </c>
      <c r="B121" s="95" t="s">
        <v>1053</v>
      </c>
      <c r="C121" s="95"/>
      <c r="D121" s="95"/>
    </row>
    <row r="122" spans="1:4" x14ac:dyDescent="0.25">
      <c r="A122" s="95" t="s">
        <v>745</v>
      </c>
      <c r="B122" s="95" t="s">
        <v>1052</v>
      </c>
    </row>
    <row r="123" spans="1:4" x14ac:dyDescent="0.25">
      <c r="A123" t="s">
        <v>815</v>
      </c>
      <c r="B123" s="95" t="s">
        <v>1052</v>
      </c>
    </row>
    <row r="124" spans="1:4" x14ac:dyDescent="0.25">
      <c r="A124" s="140" t="s">
        <v>974</v>
      </c>
      <c r="B124" s="141" t="s">
        <v>1052</v>
      </c>
    </row>
    <row r="125" spans="1:4" x14ac:dyDescent="0.25">
      <c r="A125" s="142" t="s">
        <v>940</v>
      </c>
      <c r="B125" s="141" t="s">
        <v>1054</v>
      </c>
    </row>
    <row r="126" spans="1:4" x14ac:dyDescent="0.25">
      <c r="A126" s="140" t="s">
        <v>943</v>
      </c>
      <c r="B126" s="141" t="s">
        <v>1052</v>
      </c>
    </row>
    <row r="127" spans="1:4" x14ac:dyDescent="0.25">
      <c r="A127" s="61" t="s">
        <v>449</v>
      </c>
      <c r="B127" s="95" t="s">
        <v>1052</v>
      </c>
      <c r="C127" s="95"/>
      <c r="D127" s="95"/>
    </row>
    <row r="128" spans="1:4" x14ac:dyDescent="0.25">
      <c r="A128" s="95" t="s">
        <v>338</v>
      </c>
      <c r="B128" s="95" t="s">
        <v>1052</v>
      </c>
      <c r="C128" s="95"/>
      <c r="D128" s="95"/>
    </row>
    <row r="129" spans="1:5" x14ac:dyDescent="0.25">
      <c r="A129" t="s">
        <v>754</v>
      </c>
      <c r="B129" s="95" t="s">
        <v>1052</v>
      </c>
    </row>
    <row r="130" spans="1:5" x14ac:dyDescent="0.25">
      <c r="A130" s="143" t="s">
        <v>461</v>
      </c>
      <c r="B130" s="95" t="s">
        <v>1052</v>
      </c>
      <c r="C130" s="95" t="s">
        <v>1055</v>
      </c>
      <c r="D130" s="95" t="s">
        <v>94</v>
      </c>
      <c r="E130" s="141" t="s">
        <v>1053</v>
      </c>
    </row>
    <row r="131" spans="1:5" x14ac:dyDescent="0.25">
      <c r="A131" t="s">
        <v>813</v>
      </c>
      <c r="B131" s="95" t="s">
        <v>1052</v>
      </c>
    </row>
    <row r="132" spans="1:5" x14ac:dyDescent="0.25">
      <c r="A132" s="140" t="s">
        <v>980</v>
      </c>
      <c r="B132" s="141" t="s">
        <v>1052</v>
      </c>
    </row>
    <row r="133" spans="1:5" x14ac:dyDescent="0.25">
      <c r="A133" s="143" t="s">
        <v>881</v>
      </c>
      <c r="B133" s="141" t="s">
        <v>94</v>
      </c>
    </row>
    <row r="134" spans="1:5" x14ac:dyDescent="0.25">
      <c r="A134" s="143" t="s">
        <v>880</v>
      </c>
      <c r="B134" s="141" t="s">
        <v>94</v>
      </c>
    </row>
    <row r="135" spans="1:5" x14ac:dyDescent="0.25">
      <c r="A135" s="36" t="s">
        <v>833</v>
      </c>
      <c r="B135" s="95" t="s">
        <v>1052</v>
      </c>
    </row>
    <row r="136" spans="1:5" x14ac:dyDescent="0.25">
      <c r="A136" s="36" t="s">
        <v>888</v>
      </c>
      <c r="B136" s="95" t="s">
        <v>1052</v>
      </c>
      <c r="C136" s="95" t="s">
        <v>94</v>
      </c>
      <c r="D136" s="95" t="s">
        <v>1053</v>
      </c>
    </row>
    <row r="137" spans="1:5" x14ac:dyDescent="0.25">
      <c r="A137" s="61" t="s">
        <v>410</v>
      </c>
      <c r="B137" s="95" t="s">
        <v>1052</v>
      </c>
      <c r="C137" s="95" t="s">
        <v>94</v>
      </c>
      <c r="D137" s="95" t="s">
        <v>1053</v>
      </c>
    </row>
    <row r="138" spans="1:5" x14ac:dyDescent="0.25">
      <c r="A138" s="119" t="s">
        <v>416</v>
      </c>
      <c r="B138" s="95" t="s">
        <v>1052</v>
      </c>
      <c r="C138" s="95" t="s">
        <v>94</v>
      </c>
      <c r="D138" s="95"/>
    </row>
    <row r="139" spans="1:5" x14ac:dyDescent="0.25">
      <c r="A139" s="55" t="s">
        <v>459</v>
      </c>
      <c r="B139" s="95" t="s">
        <v>94</v>
      </c>
      <c r="C139" s="95"/>
      <c r="D139" s="95"/>
    </row>
    <row r="140" spans="1:5" x14ac:dyDescent="0.25">
      <c r="A140" s="119" t="s">
        <v>404</v>
      </c>
      <c r="B140" s="95" t="s">
        <v>1052</v>
      </c>
      <c r="C140" s="95" t="s">
        <v>94</v>
      </c>
      <c r="D140" s="95"/>
    </row>
    <row r="141" spans="1:5" x14ac:dyDescent="0.25">
      <c r="A141" s="95" t="s">
        <v>340</v>
      </c>
      <c r="B141" s="95" t="s">
        <v>1052</v>
      </c>
      <c r="C141" s="95"/>
      <c r="D141" s="95"/>
    </row>
    <row r="142" spans="1:5" x14ac:dyDescent="0.25">
      <c r="A142" s="142" t="s">
        <v>935</v>
      </c>
      <c r="B142" s="141" t="s">
        <v>1054</v>
      </c>
    </row>
    <row r="143" spans="1:5" x14ac:dyDescent="0.25">
      <c r="A143" s="142" t="s">
        <v>930</v>
      </c>
      <c r="B143" s="141" t="s">
        <v>1054</v>
      </c>
    </row>
    <row r="144" spans="1:5" x14ac:dyDescent="0.25">
      <c r="A144" s="95" t="s">
        <v>301</v>
      </c>
      <c r="B144" s="95" t="s">
        <v>1052</v>
      </c>
      <c r="C144" s="95" t="s">
        <v>94</v>
      </c>
      <c r="D144" s="95" t="s">
        <v>1053</v>
      </c>
    </row>
    <row r="145" spans="1:4" x14ac:dyDescent="0.25">
      <c r="A145" s="142" t="s">
        <v>928</v>
      </c>
      <c r="B145" s="141" t="s">
        <v>1054</v>
      </c>
    </row>
    <row r="146" spans="1:4" x14ac:dyDescent="0.25">
      <c r="A146" s="142" t="s">
        <v>937</v>
      </c>
      <c r="B146" s="141" t="s">
        <v>1054</v>
      </c>
    </row>
    <row r="147" spans="1:4" x14ac:dyDescent="0.25">
      <c r="A147" s="36" t="s">
        <v>329</v>
      </c>
      <c r="B147" s="95" t="s">
        <v>1052</v>
      </c>
    </row>
    <row r="148" spans="1:4" x14ac:dyDescent="0.25">
      <c r="A148" t="s">
        <v>767</v>
      </c>
      <c r="B148" s="95" t="s">
        <v>1052</v>
      </c>
    </row>
    <row r="149" spans="1:4" x14ac:dyDescent="0.25">
      <c r="A149" s="60" t="s">
        <v>1056</v>
      </c>
      <c r="B149" s="95" t="s">
        <v>1055</v>
      </c>
      <c r="C149" s="95"/>
      <c r="D149" s="95"/>
    </row>
    <row r="150" spans="1:4" x14ac:dyDescent="0.25">
      <c r="A150" s="140" t="s">
        <v>945</v>
      </c>
      <c r="B150" s="141" t="s">
        <v>1052</v>
      </c>
    </row>
    <row r="151" spans="1:4" x14ac:dyDescent="0.25">
      <c r="A151" s="142" t="s">
        <v>931</v>
      </c>
      <c r="B151" s="141" t="s">
        <v>1054</v>
      </c>
    </row>
    <row r="152" spans="1:4" x14ac:dyDescent="0.25">
      <c r="A152" t="s">
        <v>769</v>
      </c>
      <c r="B152" s="95" t="s">
        <v>1052</v>
      </c>
    </row>
    <row r="153" spans="1:4" x14ac:dyDescent="0.25">
      <c r="A153" s="140" t="s">
        <v>975</v>
      </c>
      <c r="B153" s="141" t="s">
        <v>1052</v>
      </c>
    </row>
    <row r="154" spans="1:4" x14ac:dyDescent="0.25">
      <c r="A154" t="s">
        <v>559</v>
      </c>
      <c r="B154" s="95" t="s">
        <v>1052</v>
      </c>
    </row>
    <row r="155" spans="1:4" x14ac:dyDescent="0.25">
      <c r="A155" t="s">
        <v>820</v>
      </c>
      <c r="B155" s="95" t="s">
        <v>1052</v>
      </c>
    </row>
    <row r="156" spans="1:4" x14ac:dyDescent="0.25">
      <c r="A156" s="95" t="s">
        <v>747</v>
      </c>
      <c r="B156" s="95" t="s">
        <v>1052</v>
      </c>
    </row>
    <row r="157" spans="1:4" x14ac:dyDescent="0.25">
      <c r="A157" s="95" t="s">
        <v>746</v>
      </c>
      <c r="B157" s="95" t="s">
        <v>1052</v>
      </c>
    </row>
    <row r="158" spans="1:4" x14ac:dyDescent="0.25">
      <c r="A158" s="140" t="s">
        <v>962</v>
      </c>
      <c r="B158" s="141" t="s">
        <v>1052</v>
      </c>
    </row>
    <row r="159" spans="1:4" x14ac:dyDescent="0.25">
      <c r="A159" s="95" t="s">
        <v>322</v>
      </c>
      <c r="B159" s="95" t="s">
        <v>1052</v>
      </c>
      <c r="C159" s="95"/>
      <c r="D159" s="95"/>
    </row>
    <row r="160" spans="1:4" x14ac:dyDescent="0.25">
      <c r="A160" s="140" t="s">
        <v>961</v>
      </c>
      <c r="B160" s="141" t="s">
        <v>1052</v>
      </c>
    </row>
    <row r="161" spans="1:4" x14ac:dyDescent="0.25">
      <c r="A161" s="95" t="s">
        <v>379</v>
      </c>
      <c r="B161" s="95" t="s">
        <v>1052</v>
      </c>
      <c r="C161" s="95" t="s">
        <v>94</v>
      </c>
      <c r="D161" s="95"/>
    </row>
    <row r="162" spans="1:4" x14ac:dyDescent="0.25">
      <c r="A162" s="95" t="s">
        <v>303</v>
      </c>
      <c r="B162" s="95" t="s">
        <v>1052</v>
      </c>
      <c r="C162" s="95" t="s">
        <v>94</v>
      </c>
      <c r="D162" s="95"/>
    </row>
    <row r="163" spans="1:4" x14ac:dyDescent="0.25">
      <c r="A163" s="140" t="s">
        <v>941</v>
      </c>
      <c r="B163" s="141" t="s">
        <v>1052</v>
      </c>
    </row>
    <row r="164" spans="1:4" x14ac:dyDescent="0.25">
      <c r="A164" s="61" t="s">
        <v>436</v>
      </c>
      <c r="B164" s="95" t="s">
        <v>1052</v>
      </c>
      <c r="C164" s="141" t="s">
        <v>94</v>
      </c>
      <c r="D164" s="95"/>
    </row>
    <row r="165" spans="1:4" x14ac:dyDescent="0.25">
      <c r="A165" s="61" t="s">
        <v>457</v>
      </c>
      <c r="B165" s="95" t="s">
        <v>1052</v>
      </c>
      <c r="C165" s="95" t="s">
        <v>94</v>
      </c>
      <c r="D165" s="95"/>
    </row>
    <row r="166" spans="1:4" x14ac:dyDescent="0.25">
      <c r="A166" t="s">
        <v>773</v>
      </c>
      <c r="B166" s="95" t="s">
        <v>1052</v>
      </c>
    </row>
    <row r="167" spans="1:4" x14ac:dyDescent="0.25">
      <c r="A167" s="119" t="s">
        <v>527</v>
      </c>
      <c r="B167" s="95" t="s">
        <v>1052</v>
      </c>
      <c r="C167" s="95"/>
      <c r="D167" s="95"/>
    </row>
    <row r="168" spans="1:4" x14ac:dyDescent="0.25">
      <c r="A168" s="142" t="s">
        <v>932</v>
      </c>
      <c r="B168" s="141" t="s">
        <v>1054</v>
      </c>
    </row>
    <row r="169" spans="1:4" x14ac:dyDescent="0.25">
      <c r="A169" s="55" t="s">
        <v>380</v>
      </c>
      <c r="B169" s="95" t="s">
        <v>1052</v>
      </c>
      <c r="C169" s="141" t="s">
        <v>94</v>
      </c>
    </row>
    <row r="170" spans="1:4" x14ac:dyDescent="0.25">
      <c r="A170" t="s">
        <v>649</v>
      </c>
      <c r="B170" s="95" t="s">
        <v>1052</v>
      </c>
      <c r="C170" s="95" t="s">
        <v>94</v>
      </c>
    </row>
    <row r="171" spans="1:4" x14ac:dyDescent="0.25">
      <c r="A171" s="55" t="s">
        <v>605</v>
      </c>
      <c r="B171" s="95" t="s">
        <v>1052</v>
      </c>
      <c r="C171" s="95"/>
      <c r="D171" s="95"/>
    </row>
    <row r="172" spans="1:4" x14ac:dyDescent="0.25">
      <c r="A172" t="s">
        <v>775</v>
      </c>
      <c r="B172" s="95" t="s">
        <v>1052</v>
      </c>
    </row>
    <row r="173" spans="1:4" x14ac:dyDescent="0.25">
      <c r="A173" s="95" t="s">
        <v>305</v>
      </c>
      <c r="B173" s="95" t="s">
        <v>1052</v>
      </c>
      <c r="C173" s="95" t="s">
        <v>94</v>
      </c>
      <c r="D173" s="95" t="s">
        <v>1053</v>
      </c>
    </row>
    <row r="174" spans="1:4" x14ac:dyDescent="0.25">
      <c r="A174" s="55" t="s">
        <v>635</v>
      </c>
      <c r="B174" s="95" t="s">
        <v>94</v>
      </c>
      <c r="C174" s="95" t="s">
        <v>1052</v>
      </c>
      <c r="D174" s="95"/>
    </row>
    <row r="175" spans="1:4" x14ac:dyDescent="0.25">
      <c r="A175" t="s">
        <v>824</v>
      </c>
      <c r="B175" s="95" t="s">
        <v>1052</v>
      </c>
    </row>
    <row r="176" spans="1:4" x14ac:dyDescent="0.25">
      <c r="A176" s="61" t="s">
        <v>412</v>
      </c>
      <c r="B176" s="95" t="s">
        <v>1052</v>
      </c>
      <c r="C176" s="95" t="s">
        <v>94</v>
      </c>
      <c r="D176" s="95"/>
    </row>
    <row r="177" spans="1:4" x14ac:dyDescent="0.25">
      <c r="A177" s="95" t="s">
        <v>307</v>
      </c>
      <c r="B177" s="95" t="s">
        <v>1052</v>
      </c>
      <c r="C177" s="95"/>
      <c r="D177" s="95"/>
    </row>
    <row r="178" spans="1:4" x14ac:dyDescent="0.25">
      <c r="A178" s="61" t="s">
        <v>414</v>
      </c>
      <c r="B178" s="95" t="s">
        <v>1052</v>
      </c>
      <c r="C178" s="95" t="s">
        <v>94</v>
      </c>
      <c r="D178" s="95"/>
    </row>
    <row r="179" spans="1:4" x14ac:dyDescent="0.25">
      <c r="A179" s="55" t="s">
        <v>647</v>
      </c>
      <c r="B179" s="95" t="s">
        <v>1052</v>
      </c>
      <c r="C179" s="95" t="s">
        <v>94</v>
      </c>
    </row>
    <row r="180" spans="1:4" x14ac:dyDescent="0.25">
      <c r="A180" s="142" t="s">
        <v>934</v>
      </c>
      <c r="B180" s="141" t="s">
        <v>1054</v>
      </c>
    </row>
    <row r="181" spans="1:4" x14ac:dyDescent="0.25">
      <c r="A181" s="60" t="s">
        <v>460</v>
      </c>
      <c r="B181" s="95" t="s">
        <v>94</v>
      </c>
      <c r="C181" s="95"/>
      <c r="D181" s="95"/>
    </row>
    <row r="182" spans="1:4" x14ac:dyDescent="0.25">
      <c r="A182" t="s">
        <v>823</v>
      </c>
      <c r="B182" s="95" t="s">
        <v>1052</v>
      </c>
    </row>
    <row r="183" spans="1:4" x14ac:dyDescent="0.25">
      <c r="A183" s="142" t="s">
        <v>926</v>
      </c>
      <c r="B183" s="141" t="s">
        <v>1054</v>
      </c>
    </row>
    <row r="184" spans="1:4" x14ac:dyDescent="0.25">
      <c r="A184" t="s">
        <v>758</v>
      </c>
      <c r="B184" s="95" t="s">
        <v>1052</v>
      </c>
    </row>
    <row r="185" spans="1:4" x14ac:dyDescent="0.25">
      <c r="A185" s="95" t="s">
        <v>325</v>
      </c>
      <c r="B185" s="95" t="s">
        <v>1052</v>
      </c>
      <c r="C185" s="95" t="s">
        <v>94</v>
      </c>
      <c r="D185" s="95"/>
    </row>
    <row r="186" spans="1:4" x14ac:dyDescent="0.25">
      <c r="A186" t="s">
        <v>818</v>
      </c>
      <c r="B186" s="95" t="s">
        <v>1052</v>
      </c>
    </row>
  </sheetData>
  <autoFilter ref="A3:E186" xr:uid="{D5208609-1D01-42D8-A209-C9A4EF95FAEC}"/>
  <conditionalFormatting sqref="A4:A70">
    <cfRule type="duplicateValues" dxfId="21" priority="9"/>
  </conditionalFormatting>
  <conditionalFormatting sqref="A4:A101">
    <cfRule type="duplicateValues" dxfId="20" priority="10"/>
  </conditionalFormatting>
  <conditionalFormatting sqref="A4:A186">
    <cfRule type="duplicateValues" dxfId="19" priority="13"/>
  </conditionalFormatting>
  <conditionalFormatting sqref="A48:A57">
    <cfRule type="duplicateValues" dxfId="18" priority="6"/>
  </conditionalFormatting>
  <conditionalFormatting sqref="A60:A64">
    <cfRule type="duplicateValues" dxfId="17" priority="4"/>
  </conditionalFormatting>
  <conditionalFormatting sqref="A65:A69">
    <cfRule type="duplicateValues" dxfId="16" priority="8"/>
  </conditionalFormatting>
  <conditionalFormatting sqref="A97:A101">
    <cfRule type="duplicateValues" dxfId="15" priority="5"/>
  </conditionalFormatting>
  <conditionalFormatting sqref="A103:A119">
    <cfRule type="duplicateValues" dxfId="14" priority="11"/>
  </conditionalFormatting>
  <conditionalFormatting sqref="A120:A124">
    <cfRule type="duplicateValues" dxfId="13" priority="7"/>
  </conditionalFormatting>
  <conditionalFormatting sqref="A136:A162">
    <cfRule type="duplicateValues" dxfId="12" priority="1"/>
    <cfRule type="duplicateValues" dxfId="11" priority="2"/>
  </conditionalFormatting>
  <conditionalFormatting sqref="A163:A172">
    <cfRule type="duplicateValues" dxfId="10" priority="12"/>
  </conditionalFormatting>
  <conditionalFormatting sqref="A174:A1048576 A70:A96 A44:A47">
    <cfRule type="duplicateValues" dxfId="9" priority="3"/>
  </conditionalFormatting>
  <pageMargins left="0.25" right="0.25" top="0.75" bottom="0.75" header="0.3" footer="0.3"/>
  <pageSetup paperSize="9" scale="7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DF50-7D57-4F0F-A8E4-63D7C1DFA9DB}">
  <dimension ref="A1:LC998"/>
  <sheetViews>
    <sheetView zoomScale="70" zoomScaleNormal="70" workbookViewId="0">
      <pane ySplit="2" topLeftCell="A3" activePane="bottomLeft" state="frozen"/>
      <selection activeCell="C38" sqref="C38"/>
      <selection pane="bottomLeft" activeCell="H4" sqref="H4"/>
    </sheetView>
  </sheetViews>
  <sheetFormatPr defaultColWidth="8.7109375" defaultRowHeight="15" x14ac:dyDescent="0.25"/>
  <cols>
    <col min="1" max="2" width="12.140625" style="37" customWidth="1"/>
    <col min="3" max="3" width="15" style="37" customWidth="1"/>
    <col min="4" max="4" width="11.85546875" style="37" customWidth="1"/>
    <col min="5" max="5" width="14.7109375" style="42" customWidth="1"/>
    <col min="6" max="6" width="28.85546875" style="37" customWidth="1"/>
    <col min="7" max="7" width="20.140625" style="37" customWidth="1"/>
    <col min="8" max="8" width="28.5703125" style="38" customWidth="1"/>
    <col min="9" max="9" width="10.42578125" style="37" customWidth="1"/>
    <col min="10" max="10" width="13.5703125" style="37" customWidth="1"/>
    <col min="11" max="11" width="30.5703125" style="39" customWidth="1"/>
    <col min="12" max="12" width="36" style="37" customWidth="1"/>
    <col min="13" max="13" width="21.7109375" style="39" customWidth="1"/>
    <col min="14" max="14" width="14.85546875" style="37" customWidth="1"/>
    <col min="15" max="15" width="15.5703125" style="37" customWidth="1"/>
    <col min="16" max="16" width="8.7109375" style="37"/>
    <col min="17" max="17" width="33.5703125" style="37" customWidth="1"/>
    <col min="18" max="18" width="13.85546875" style="37" customWidth="1"/>
    <col min="19" max="19" width="17.85546875" style="37" customWidth="1"/>
    <col min="20" max="20" width="21.42578125" style="37" customWidth="1"/>
    <col min="21" max="21" width="20.42578125" style="37" customWidth="1"/>
    <col min="22" max="22" width="19.85546875" style="37" customWidth="1"/>
    <col min="23" max="23" width="16" style="37" customWidth="1"/>
    <col min="24" max="24" width="15.85546875" style="37" customWidth="1"/>
    <col min="25" max="25" width="15.7109375" style="37" customWidth="1"/>
    <col min="26" max="26" width="14.85546875" style="37" customWidth="1"/>
    <col min="27" max="27" width="11.85546875" style="37" customWidth="1"/>
    <col min="28" max="28" width="14.5703125" style="37" customWidth="1"/>
    <col min="29" max="29" width="14.140625" style="37" customWidth="1"/>
    <col min="30" max="30" width="17.5703125" style="37" customWidth="1"/>
    <col min="31" max="31" width="10.85546875" style="37" customWidth="1"/>
    <col min="32" max="32" width="10.5703125" style="37" customWidth="1"/>
    <col min="33" max="33" width="12.28515625" style="37" customWidth="1"/>
    <col min="34" max="34" width="22.7109375" style="37" customWidth="1"/>
    <col min="35" max="35" width="21.28515625" style="37" customWidth="1"/>
    <col min="36" max="36" width="48" style="39" customWidth="1"/>
    <col min="37" max="37" width="8.7109375" style="37"/>
    <col min="38" max="38" width="10.85546875" style="37" customWidth="1"/>
    <col min="39" max="40" width="8.7109375" style="37"/>
    <col min="41" max="41" width="21.5703125" style="43" customWidth="1"/>
    <col min="42" max="42" width="21.140625" style="43" customWidth="1"/>
    <col min="43" max="43" width="13.85546875" style="37" customWidth="1"/>
    <col min="44" max="44" width="13.85546875" style="41" customWidth="1"/>
    <col min="45" max="45" width="25.85546875" style="43" customWidth="1"/>
    <col min="46" max="46" width="25.5703125" style="43" customWidth="1"/>
    <col min="47" max="47" width="13.85546875" style="37" customWidth="1"/>
    <col min="48" max="48" width="13.85546875" style="41" customWidth="1"/>
    <col min="49" max="49" width="13.85546875" style="39" customWidth="1"/>
    <col min="50" max="50" width="42.42578125" style="37" customWidth="1"/>
    <col min="51" max="16384" width="8.7109375" style="37"/>
  </cols>
  <sheetData>
    <row r="1" spans="1:315" s="50" customFormat="1" ht="31.5" customHeight="1" thickBot="1" x14ac:dyDescent="0.3">
      <c r="A1" s="150" t="s">
        <v>1037</v>
      </c>
      <c r="B1" s="151"/>
      <c r="C1" s="152"/>
      <c r="D1" s="152"/>
      <c r="E1" s="152"/>
      <c r="F1" s="152"/>
      <c r="G1" s="152"/>
      <c r="H1" s="152"/>
      <c r="I1" s="152"/>
      <c r="J1" s="152"/>
      <c r="K1" s="152"/>
      <c r="L1" s="152"/>
      <c r="M1" s="22"/>
      <c r="N1" s="23"/>
      <c r="O1" s="23"/>
      <c r="P1" s="23"/>
      <c r="Q1" s="23"/>
      <c r="R1" s="23"/>
      <c r="S1" s="23"/>
      <c r="T1" s="23"/>
      <c r="U1" s="23"/>
      <c r="V1" s="23"/>
      <c r="W1" s="23"/>
      <c r="X1" s="23"/>
      <c r="Y1" s="23"/>
      <c r="Z1" s="23"/>
      <c r="AA1" s="23"/>
      <c r="AB1" s="23"/>
      <c r="AC1" s="24"/>
      <c r="AD1" s="23"/>
      <c r="AE1" s="23"/>
      <c r="AF1" s="23"/>
      <c r="AG1" s="23"/>
      <c r="AH1" s="23"/>
      <c r="AI1" s="23"/>
      <c r="AJ1" s="23"/>
      <c r="AK1" s="23"/>
      <c r="AL1" s="23"/>
      <c r="AM1" s="23"/>
      <c r="AN1" s="23"/>
      <c r="AO1" s="23"/>
      <c r="AP1" s="23"/>
      <c r="AQ1" s="23"/>
      <c r="AR1" s="23"/>
      <c r="AS1" s="24"/>
      <c r="AT1" s="23"/>
      <c r="AU1" s="23"/>
      <c r="AV1" s="23"/>
      <c r="AW1" s="23"/>
      <c r="AX1" s="23"/>
      <c r="AY1" s="25"/>
      <c r="AZ1" s="25"/>
      <c r="BA1" s="25"/>
      <c r="BB1" s="25"/>
      <c r="BC1" s="25"/>
      <c r="BD1" s="25"/>
      <c r="BE1" s="25"/>
      <c r="BF1" s="25"/>
      <c r="BG1" s="25"/>
      <c r="BH1" s="26"/>
      <c r="BI1" s="25"/>
      <c r="BJ1" s="25"/>
      <c r="BK1" s="25"/>
      <c r="BL1" s="25"/>
      <c r="BM1" s="25"/>
      <c r="BN1" s="25"/>
      <c r="BO1" s="25"/>
      <c r="BP1" s="25"/>
      <c r="BQ1" s="25"/>
      <c r="BR1" s="25"/>
      <c r="BS1" s="25"/>
      <c r="BT1" s="25"/>
      <c r="BU1" s="25"/>
      <c r="BV1" s="25"/>
      <c r="BW1" s="25"/>
      <c r="BX1" s="26"/>
      <c r="BY1" s="25"/>
      <c r="BZ1" s="25"/>
      <c r="CA1" s="25"/>
      <c r="CB1" s="25"/>
      <c r="CC1" s="25"/>
      <c r="CD1" s="25"/>
      <c r="CE1" s="25"/>
      <c r="CF1" s="25"/>
      <c r="CG1" s="25"/>
      <c r="CH1" s="25"/>
      <c r="CI1" s="25"/>
      <c r="CJ1" s="25"/>
      <c r="CK1" s="25"/>
      <c r="CL1" s="25"/>
      <c r="CM1" s="25"/>
      <c r="CN1" s="26"/>
      <c r="CO1" s="25"/>
      <c r="CP1" s="25"/>
      <c r="CQ1" s="25"/>
      <c r="CR1" s="25"/>
      <c r="CS1" s="25"/>
      <c r="CT1" s="25"/>
      <c r="CU1" s="25"/>
      <c r="CV1" s="25"/>
      <c r="CW1" s="25"/>
      <c r="CX1" s="25"/>
      <c r="CY1" s="25"/>
      <c r="CZ1" s="25"/>
      <c r="DA1" s="25"/>
      <c r="DB1" s="25"/>
      <c r="DC1" s="25"/>
      <c r="DD1" s="26"/>
      <c r="DE1" s="25"/>
      <c r="DF1" s="25"/>
      <c r="DG1" s="25"/>
      <c r="DH1" s="25"/>
      <c r="DI1" s="25"/>
      <c r="DJ1" s="25"/>
      <c r="DK1" s="25"/>
      <c r="DL1" s="25"/>
      <c r="DM1" s="25"/>
      <c r="DN1" s="25"/>
      <c r="DO1" s="25"/>
      <c r="DP1" s="25"/>
      <c r="DQ1" s="25"/>
      <c r="DR1" s="25"/>
      <c r="DS1" s="25"/>
      <c r="DT1" s="26"/>
      <c r="DU1" s="25"/>
      <c r="DV1" s="25"/>
      <c r="DW1" s="25"/>
      <c r="DX1" s="25"/>
      <c r="DY1" s="25"/>
      <c r="DZ1" s="25"/>
      <c r="EA1" s="25"/>
      <c r="EB1" s="25"/>
      <c r="EC1" s="25"/>
      <c r="ED1" s="25"/>
      <c r="EE1" s="25"/>
      <c r="EF1" s="25"/>
      <c r="EG1" s="25"/>
      <c r="EH1" s="25"/>
      <c r="EI1" s="25"/>
      <c r="EJ1" s="26"/>
      <c r="EK1" s="25"/>
      <c r="EL1" s="25"/>
      <c r="EM1" s="25"/>
      <c r="EN1" s="25"/>
      <c r="EO1" s="25"/>
      <c r="EP1" s="25"/>
      <c r="EQ1" s="25"/>
      <c r="ER1" s="25"/>
      <c r="ES1" s="25"/>
      <c r="ET1" s="25"/>
      <c r="EU1" s="25"/>
      <c r="EV1" s="25"/>
      <c r="EW1" s="25"/>
      <c r="EX1" s="25"/>
      <c r="EY1" s="25"/>
      <c r="EZ1" s="26"/>
      <c r="FA1" s="25"/>
      <c r="FB1" s="25"/>
      <c r="FC1" s="25"/>
      <c r="FD1" s="25"/>
      <c r="FE1" s="25"/>
      <c r="FF1" s="25"/>
      <c r="FG1" s="25"/>
      <c r="FH1" s="25"/>
      <c r="FI1" s="25"/>
      <c r="FJ1" s="25"/>
      <c r="FK1" s="25"/>
      <c r="FL1" s="25"/>
      <c r="FM1" s="25"/>
      <c r="FN1" s="25"/>
      <c r="FO1" s="25"/>
      <c r="FP1" s="26"/>
      <c r="FQ1" s="25"/>
      <c r="FR1" s="25"/>
      <c r="FS1" s="25"/>
      <c r="FT1" s="25"/>
      <c r="FU1" s="25"/>
      <c r="FV1" s="25"/>
      <c r="FW1" s="25"/>
      <c r="FX1" s="25"/>
      <c r="FY1" s="25"/>
      <c r="FZ1" s="25"/>
      <c r="GA1" s="25"/>
      <c r="GB1" s="25"/>
      <c r="GC1" s="25"/>
      <c r="GD1" s="25"/>
      <c r="GE1" s="25"/>
      <c r="GF1" s="26"/>
      <c r="GG1" s="25"/>
      <c r="GH1" s="25"/>
      <c r="GI1" s="25"/>
      <c r="GJ1" s="25"/>
      <c r="GK1" s="25"/>
      <c r="GL1" s="25"/>
      <c r="GM1" s="25"/>
      <c r="GN1" s="25"/>
      <c r="GO1" s="25"/>
      <c r="GP1" s="25"/>
      <c r="GQ1" s="25"/>
      <c r="GR1" s="25"/>
      <c r="GS1" s="25"/>
      <c r="GT1" s="25"/>
      <c r="GU1" s="25"/>
      <c r="GV1" s="26"/>
      <c r="GW1" s="25"/>
      <c r="GX1" s="25"/>
      <c r="GY1" s="25"/>
      <c r="GZ1" s="25"/>
      <c r="HA1" s="25"/>
      <c r="HB1" s="25"/>
      <c r="HC1" s="25"/>
      <c r="HD1" s="25"/>
      <c r="HE1" s="25"/>
      <c r="HF1" s="25"/>
      <c r="HG1" s="25"/>
      <c r="HH1" s="25"/>
      <c r="HI1" s="25"/>
      <c r="HJ1" s="25"/>
      <c r="HK1" s="25"/>
      <c r="HL1" s="153"/>
      <c r="HM1" s="154"/>
      <c r="HN1" s="154"/>
      <c r="HO1" s="154"/>
      <c r="HP1" s="154"/>
      <c r="HQ1" s="154"/>
      <c r="HR1" s="154"/>
      <c r="HS1" s="154"/>
      <c r="HT1" s="154"/>
      <c r="HU1" s="154"/>
      <c r="HV1" s="154"/>
      <c r="HW1" s="154"/>
      <c r="HX1" s="154"/>
      <c r="HY1" s="154"/>
      <c r="HZ1" s="154"/>
      <c r="IA1" s="154"/>
      <c r="IB1" s="153"/>
      <c r="IC1" s="154"/>
      <c r="ID1" s="154"/>
      <c r="IE1" s="154"/>
      <c r="IF1" s="154"/>
      <c r="IG1" s="154"/>
      <c r="IH1" s="154"/>
      <c r="II1" s="154"/>
      <c r="IJ1" s="154"/>
      <c r="IK1" s="154"/>
      <c r="IL1" s="154"/>
      <c r="IM1" s="154"/>
      <c r="IN1" s="154"/>
      <c r="IO1" s="154"/>
      <c r="IP1" s="154"/>
      <c r="IQ1" s="154"/>
      <c r="IR1" s="153"/>
      <c r="IS1" s="154"/>
      <c r="IT1" s="154"/>
      <c r="IU1" s="154"/>
      <c r="IV1" s="154"/>
      <c r="IW1" s="154"/>
      <c r="IX1" s="154"/>
      <c r="IY1" s="154"/>
      <c r="IZ1" s="154"/>
      <c r="JA1" s="154"/>
      <c r="JB1" s="154"/>
      <c r="JC1" s="154"/>
      <c r="JD1" s="154"/>
      <c r="JE1" s="154"/>
      <c r="JF1" s="154"/>
      <c r="JG1" s="154"/>
      <c r="JH1" s="153"/>
      <c r="JI1" s="154"/>
      <c r="JJ1" s="154"/>
      <c r="JK1" s="154"/>
      <c r="JL1" s="154"/>
      <c r="JM1" s="154"/>
      <c r="JN1" s="154"/>
      <c r="JO1" s="154"/>
      <c r="JP1" s="154"/>
      <c r="JQ1" s="154"/>
      <c r="JR1" s="154"/>
      <c r="JS1" s="154"/>
      <c r="JT1" s="154"/>
      <c r="JU1" s="154"/>
      <c r="JV1" s="154"/>
      <c r="JW1" s="154"/>
      <c r="JX1" s="153"/>
      <c r="JY1" s="154"/>
      <c r="JZ1" s="154"/>
      <c r="KA1" s="154"/>
      <c r="KB1" s="154"/>
      <c r="KC1" s="154"/>
      <c r="KD1" s="154"/>
      <c r="KE1" s="154"/>
      <c r="KF1" s="154"/>
      <c r="KG1" s="154"/>
      <c r="KH1" s="154"/>
      <c r="KI1" s="154"/>
      <c r="KJ1" s="154"/>
      <c r="KK1" s="154"/>
      <c r="KL1" s="154"/>
      <c r="KM1" s="154"/>
      <c r="KN1" s="153"/>
      <c r="KO1" s="154"/>
      <c r="KP1" s="154"/>
      <c r="KQ1" s="154"/>
      <c r="KR1" s="154"/>
      <c r="KS1" s="154"/>
      <c r="KT1" s="154"/>
      <c r="KU1" s="154"/>
      <c r="KV1" s="154"/>
      <c r="KW1" s="154"/>
      <c r="KX1" s="154"/>
      <c r="KY1" s="154"/>
      <c r="KZ1" s="154"/>
      <c r="LA1" s="154"/>
      <c r="LB1" s="154"/>
      <c r="LC1" s="154"/>
    </row>
    <row r="2" spans="1:315" s="50" customFormat="1" ht="46.5" customHeight="1" x14ac:dyDescent="0.25">
      <c r="A2" s="27" t="s">
        <v>83</v>
      </c>
      <c r="B2" s="27" t="s">
        <v>264</v>
      </c>
      <c r="C2" s="28" t="s">
        <v>76</v>
      </c>
      <c r="D2" s="27" t="s">
        <v>0</v>
      </c>
      <c r="E2" s="27" t="s">
        <v>1</v>
      </c>
      <c r="F2" s="27" t="s">
        <v>2</v>
      </c>
      <c r="G2" s="29" t="s">
        <v>3</v>
      </c>
      <c r="H2" s="30" t="s">
        <v>4</v>
      </c>
      <c r="I2" s="27" t="s">
        <v>5</v>
      </c>
      <c r="J2" s="27" t="s">
        <v>6</v>
      </c>
      <c r="K2" s="31" t="s">
        <v>14</v>
      </c>
      <c r="L2" s="30" t="s">
        <v>15</v>
      </c>
      <c r="M2" s="31" t="s">
        <v>16</v>
      </c>
      <c r="N2" s="30" t="s">
        <v>17</v>
      </c>
      <c r="O2" s="27" t="s">
        <v>20</v>
      </c>
      <c r="P2" s="27" t="s">
        <v>32</v>
      </c>
      <c r="Q2" s="27" t="s">
        <v>21</v>
      </c>
      <c r="R2" s="27" t="s">
        <v>22</v>
      </c>
      <c r="S2" s="27" t="s">
        <v>31</v>
      </c>
      <c r="T2" s="27" t="s">
        <v>236</v>
      </c>
      <c r="U2" s="27" t="s">
        <v>33</v>
      </c>
      <c r="V2" s="27" t="s">
        <v>34</v>
      </c>
      <c r="W2" s="27" t="s">
        <v>35</v>
      </c>
      <c r="X2" s="27" t="s">
        <v>42</v>
      </c>
      <c r="Y2" s="27" t="s">
        <v>43</v>
      </c>
      <c r="Z2" s="27" t="s">
        <v>55</v>
      </c>
      <c r="AA2" s="27" t="s">
        <v>49</v>
      </c>
      <c r="AB2" s="27" t="s">
        <v>50</v>
      </c>
      <c r="AC2" s="27" t="s">
        <v>54</v>
      </c>
      <c r="AD2" s="27" t="s">
        <v>56</v>
      </c>
      <c r="AE2" s="27" t="s">
        <v>57</v>
      </c>
      <c r="AF2" s="27" t="s">
        <v>64</v>
      </c>
      <c r="AG2" s="27" t="s">
        <v>65</v>
      </c>
      <c r="AH2" s="27" t="s">
        <v>66</v>
      </c>
      <c r="AI2" s="27" t="s">
        <v>67</v>
      </c>
      <c r="AJ2" s="31" t="s">
        <v>68</v>
      </c>
      <c r="AK2" s="32" t="s">
        <v>69</v>
      </c>
      <c r="AL2" s="27" t="s">
        <v>70</v>
      </c>
      <c r="AM2" s="27" t="s">
        <v>71</v>
      </c>
      <c r="AN2" s="27" t="s">
        <v>72</v>
      </c>
      <c r="AO2" s="144" t="s">
        <v>73</v>
      </c>
      <c r="AP2" s="145"/>
      <c r="AQ2" s="145"/>
      <c r="AR2" s="146"/>
      <c r="AS2" s="147" t="s">
        <v>74</v>
      </c>
      <c r="AT2" s="148"/>
      <c r="AU2" s="148"/>
      <c r="AV2" s="149"/>
      <c r="AW2" s="31" t="s">
        <v>75</v>
      </c>
      <c r="AX2" s="28" t="s">
        <v>100</v>
      </c>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row>
    <row r="3" spans="1:315" s="60" customFormat="1" ht="90" x14ac:dyDescent="0.25">
      <c r="A3" s="60" t="s">
        <v>89</v>
      </c>
      <c r="B3" s="55" t="s">
        <v>393</v>
      </c>
      <c r="C3" s="60" t="s">
        <v>78</v>
      </c>
      <c r="D3" s="60" t="s">
        <v>466</v>
      </c>
      <c r="E3" s="104">
        <v>44608</v>
      </c>
      <c r="F3" s="60" t="s">
        <v>461</v>
      </c>
      <c r="G3" s="60" t="s">
        <v>467</v>
      </c>
      <c r="H3" s="76" t="s">
        <v>468</v>
      </c>
      <c r="I3" s="60" t="s">
        <v>9</v>
      </c>
      <c r="J3" s="60" t="s">
        <v>469</v>
      </c>
      <c r="K3" s="73" t="s">
        <v>470</v>
      </c>
      <c r="L3" s="60" t="s">
        <v>471</v>
      </c>
      <c r="M3" s="73" t="s">
        <v>395</v>
      </c>
      <c r="N3" s="60" t="s">
        <v>18</v>
      </c>
      <c r="O3" s="60" t="s">
        <v>472</v>
      </c>
      <c r="P3" s="60">
        <v>1</v>
      </c>
      <c r="Q3" s="60" t="s">
        <v>473</v>
      </c>
      <c r="R3" s="60" t="s">
        <v>29</v>
      </c>
      <c r="S3" s="60">
        <v>50</v>
      </c>
      <c r="T3" s="60" t="s">
        <v>474</v>
      </c>
      <c r="U3" s="60">
        <v>80</v>
      </c>
      <c r="V3" s="60">
        <v>100</v>
      </c>
      <c r="W3" s="60" t="s">
        <v>37</v>
      </c>
      <c r="X3" s="60" t="s">
        <v>40</v>
      </c>
      <c r="Y3" s="60" t="s">
        <v>47</v>
      </c>
      <c r="Z3" s="60" t="s">
        <v>475</v>
      </c>
      <c r="AA3" s="60">
        <v>4</v>
      </c>
      <c r="AB3" s="60" t="s">
        <v>51</v>
      </c>
      <c r="AC3" s="60">
        <v>35</v>
      </c>
      <c r="AD3" s="60" t="s">
        <v>51</v>
      </c>
      <c r="AE3" s="60" t="s">
        <v>58</v>
      </c>
      <c r="AF3" s="60" t="s">
        <v>58</v>
      </c>
      <c r="AG3" s="60" t="s">
        <v>58</v>
      </c>
      <c r="AH3" s="60" t="s">
        <v>476</v>
      </c>
      <c r="AI3" s="60" t="s">
        <v>477</v>
      </c>
      <c r="AJ3" s="73" t="s">
        <v>478</v>
      </c>
      <c r="AK3" s="60" t="s">
        <v>18</v>
      </c>
      <c r="AL3" s="60" t="s">
        <v>479</v>
      </c>
      <c r="AM3" s="60" t="s">
        <v>18</v>
      </c>
      <c r="AN3" s="60" t="s">
        <v>19</v>
      </c>
      <c r="AO3" s="77"/>
      <c r="AP3" s="77"/>
      <c r="AQ3" s="95"/>
      <c r="AR3" s="95"/>
      <c r="AS3" s="77"/>
      <c r="AT3" s="77"/>
      <c r="AU3" s="95"/>
      <c r="AV3" s="95"/>
      <c r="AW3" s="95"/>
      <c r="AX3" s="60" t="s">
        <v>480</v>
      </c>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c r="IR3" s="95"/>
      <c r="IS3" s="95"/>
      <c r="IT3" s="95"/>
      <c r="IU3" s="95"/>
      <c r="IV3" s="95"/>
      <c r="IW3" s="95"/>
      <c r="IX3" s="95"/>
      <c r="IY3" s="95"/>
      <c r="IZ3" s="95"/>
      <c r="JA3" s="95"/>
      <c r="JB3" s="95"/>
      <c r="JC3" s="95"/>
      <c r="JD3" s="95"/>
      <c r="JE3" s="95"/>
      <c r="JF3" s="95"/>
      <c r="JG3" s="95"/>
      <c r="JH3" s="95"/>
      <c r="JI3" s="95"/>
      <c r="JJ3" s="95"/>
      <c r="JK3" s="95"/>
      <c r="JL3" s="95"/>
      <c r="JM3" s="95"/>
      <c r="JN3" s="95"/>
      <c r="JO3" s="95"/>
      <c r="JP3" s="95"/>
      <c r="JQ3" s="95"/>
      <c r="JR3" s="95"/>
      <c r="JS3" s="95"/>
      <c r="JT3" s="95"/>
      <c r="JU3" s="95"/>
      <c r="JV3" s="95"/>
      <c r="JW3" s="95"/>
      <c r="JX3" s="95"/>
      <c r="JY3" s="95"/>
      <c r="JZ3" s="95"/>
      <c r="KA3" s="95"/>
      <c r="KB3" s="95"/>
      <c r="KC3" s="95"/>
      <c r="KD3" s="95"/>
      <c r="KE3" s="95"/>
      <c r="KF3" s="95"/>
      <c r="KG3" s="95"/>
      <c r="KH3" s="95"/>
      <c r="KI3" s="95"/>
      <c r="KJ3" s="95"/>
      <c r="KK3" s="95"/>
      <c r="KL3" s="95"/>
      <c r="KM3" s="95"/>
      <c r="KN3" s="95"/>
      <c r="KO3" s="95"/>
      <c r="KP3" s="95"/>
      <c r="KQ3" s="95"/>
      <c r="KR3" s="95"/>
      <c r="KS3" s="95"/>
      <c r="KT3" s="95"/>
      <c r="KU3" s="95"/>
      <c r="KV3" s="95"/>
      <c r="KW3" s="95"/>
      <c r="KX3" s="95"/>
      <c r="KY3" s="95"/>
      <c r="KZ3" s="95"/>
      <c r="LA3" s="95"/>
      <c r="LB3" s="95"/>
      <c r="LC3" s="95"/>
    </row>
    <row r="4" spans="1:315" s="60" customFormat="1" ht="105" x14ac:dyDescent="0.25">
      <c r="A4" s="60" t="s">
        <v>89</v>
      </c>
      <c r="B4" s="60" t="s">
        <v>393</v>
      </c>
      <c r="C4" s="60" t="s">
        <v>78</v>
      </c>
      <c r="D4" s="60" t="s">
        <v>481</v>
      </c>
      <c r="E4" s="75">
        <v>44608</v>
      </c>
      <c r="F4" s="60" t="s">
        <v>482</v>
      </c>
      <c r="G4" s="60" t="s">
        <v>467</v>
      </c>
      <c r="H4" s="76" t="s">
        <v>483</v>
      </c>
      <c r="I4" s="60" t="s">
        <v>9</v>
      </c>
      <c r="J4" s="60" t="s">
        <v>469</v>
      </c>
      <c r="K4" s="73" t="s">
        <v>470</v>
      </c>
      <c r="L4" s="60" t="s">
        <v>471</v>
      </c>
      <c r="M4" s="73" t="s">
        <v>395</v>
      </c>
      <c r="N4" s="60" t="s">
        <v>18</v>
      </c>
      <c r="O4" s="60" t="s">
        <v>472</v>
      </c>
      <c r="P4" s="60">
        <v>0.4</v>
      </c>
      <c r="Q4" s="60" t="s">
        <v>484</v>
      </c>
      <c r="R4" s="60" t="s">
        <v>28</v>
      </c>
      <c r="S4" s="60">
        <v>10</v>
      </c>
      <c r="T4" s="60" t="s">
        <v>485</v>
      </c>
      <c r="U4" s="60">
        <v>30</v>
      </c>
      <c r="V4" s="60">
        <v>100</v>
      </c>
      <c r="W4" s="60" t="s">
        <v>38</v>
      </c>
      <c r="X4" s="60" t="s">
        <v>41</v>
      </c>
      <c r="Y4" s="60" t="s">
        <v>46</v>
      </c>
      <c r="Z4" s="60" t="s">
        <v>475</v>
      </c>
      <c r="AA4" s="60">
        <v>4</v>
      </c>
      <c r="AB4" s="60" t="s">
        <v>51</v>
      </c>
      <c r="AC4" s="60">
        <v>40</v>
      </c>
      <c r="AD4" s="60" t="s">
        <v>51</v>
      </c>
      <c r="AE4" s="60" t="s">
        <v>58</v>
      </c>
      <c r="AF4" s="60" t="s">
        <v>58</v>
      </c>
      <c r="AG4" s="60" t="s">
        <v>58</v>
      </c>
      <c r="AH4" s="60" t="s">
        <v>486</v>
      </c>
      <c r="AI4" s="60" t="s">
        <v>487</v>
      </c>
      <c r="AJ4" s="73" t="s">
        <v>488</v>
      </c>
      <c r="AK4" s="60" t="s">
        <v>19</v>
      </c>
      <c r="AL4" s="95"/>
      <c r="AM4" s="60" t="s">
        <v>18</v>
      </c>
      <c r="AN4" s="60" t="s">
        <v>19</v>
      </c>
      <c r="AO4" s="77"/>
      <c r="AP4" s="77"/>
      <c r="AQ4" s="95"/>
      <c r="AR4" s="95"/>
      <c r="AS4" s="77"/>
      <c r="AT4" s="77"/>
      <c r="AU4" s="95"/>
      <c r="AV4" s="95"/>
      <c r="AW4" s="95"/>
      <c r="AX4" s="60" t="s">
        <v>489</v>
      </c>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c r="IS4" s="95"/>
      <c r="IT4" s="95"/>
      <c r="IU4" s="95"/>
      <c r="IV4" s="95"/>
      <c r="IW4" s="95"/>
      <c r="IX4" s="95"/>
      <c r="IY4" s="95"/>
      <c r="IZ4" s="95"/>
      <c r="JA4" s="95"/>
      <c r="JB4" s="95"/>
      <c r="JC4" s="95"/>
      <c r="JD4" s="95"/>
      <c r="JE4" s="95"/>
      <c r="JF4" s="95"/>
      <c r="JG4" s="95"/>
      <c r="JH4" s="95"/>
      <c r="JI4" s="95"/>
      <c r="JJ4" s="95"/>
      <c r="JK4" s="95"/>
      <c r="JL4" s="95"/>
      <c r="JM4" s="95"/>
      <c r="JN4" s="95"/>
      <c r="JO4" s="95"/>
      <c r="JP4" s="95"/>
      <c r="JQ4" s="95"/>
      <c r="JR4" s="95"/>
      <c r="JS4" s="95"/>
      <c r="JT4" s="95"/>
      <c r="JU4" s="95"/>
      <c r="JV4" s="95"/>
      <c r="JW4" s="95"/>
      <c r="JX4" s="95"/>
      <c r="JY4" s="95"/>
      <c r="JZ4" s="95"/>
      <c r="KA4" s="95"/>
      <c r="KB4" s="95"/>
      <c r="KC4" s="95"/>
      <c r="KD4" s="95"/>
      <c r="KE4" s="95"/>
      <c r="KF4" s="95"/>
      <c r="KG4" s="95"/>
      <c r="KH4" s="95"/>
      <c r="KI4" s="95"/>
      <c r="KJ4" s="95"/>
      <c r="KK4" s="95"/>
      <c r="KL4" s="95"/>
      <c r="KM4" s="95"/>
      <c r="KN4" s="95"/>
      <c r="KO4" s="95"/>
      <c r="KP4" s="95"/>
      <c r="KQ4" s="95"/>
      <c r="KR4" s="95"/>
      <c r="KS4" s="95"/>
      <c r="KT4" s="95"/>
      <c r="KU4" s="95"/>
      <c r="KV4" s="95"/>
      <c r="KW4" s="95"/>
      <c r="KX4" s="95"/>
      <c r="KY4" s="95"/>
      <c r="KZ4" s="95"/>
      <c r="LA4" s="95"/>
      <c r="LB4" s="95"/>
      <c r="LC4" s="95"/>
    </row>
    <row r="5" spans="1:315" s="60" customFormat="1" ht="105" x14ac:dyDescent="0.25">
      <c r="A5" s="60" t="s">
        <v>89</v>
      </c>
      <c r="B5" s="60" t="s">
        <v>393</v>
      </c>
      <c r="C5" s="60" t="s">
        <v>78</v>
      </c>
      <c r="D5" s="60" t="s">
        <v>490</v>
      </c>
      <c r="E5" s="75">
        <v>44630</v>
      </c>
      <c r="F5" s="75" t="s">
        <v>599</v>
      </c>
      <c r="G5" s="60" t="s">
        <v>491</v>
      </c>
      <c r="H5" s="76" t="s">
        <v>492</v>
      </c>
      <c r="I5" s="60" t="s">
        <v>9</v>
      </c>
      <c r="J5" s="60" t="s">
        <v>493</v>
      </c>
      <c r="K5" s="73" t="s">
        <v>494</v>
      </c>
      <c r="L5" s="60" t="s">
        <v>495</v>
      </c>
      <c r="M5" s="73" t="s">
        <v>496</v>
      </c>
      <c r="N5" s="60" t="s">
        <v>18</v>
      </c>
      <c r="O5" s="60" t="s">
        <v>497</v>
      </c>
      <c r="P5" s="60">
        <v>0.2</v>
      </c>
      <c r="Q5" s="60" t="s">
        <v>498</v>
      </c>
      <c r="R5" s="60" t="s">
        <v>25</v>
      </c>
      <c r="S5" s="60">
        <v>5</v>
      </c>
      <c r="T5" s="60" t="s">
        <v>499</v>
      </c>
      <c r="U5" s="60">
        <v>0</v>
      </c>
      <c r="V5" s="60">
        <v>100</v>
      </c>
      <c r="W5" s="60" t="s">
        <v>37</v>
      </c>
      <c r="X5" s="60" t="s">
        <v>40</v>
      </c>
      <c r="Y5" s="60" t="s">
        <v>44</v>
      </c>
      <c r="Z5" s="60" t="s">
        <v>475</v>
      </c>
      <c r="AA5" s="60">
        <v>4</v>
      </c>
      <c r="AB5" s="60" t="s">
        <v>51</v>
      </c>
      <c r="AC5" s="60">
        <v>10</v>
      </c>
      <c r="AD5" s="60" t="s">
        <v>51</v>
      </c>
      <c r="AE5" s="60" t="s">
        <v>61</v>
      </c>
      <c r="AF5" s="60" t="s">
        <v>61</v>
      </c>
      <c r="AG5" s="60" t="s">
        <v>61</v>
      </c>
      <c r="AH5" s="60" t="s">
        <v>500</v>
      </c>
      <c r="AI5" s="60" t="s">
        <v>501</v>
      </c>
      <c r="AJ5" s="73" t="s">
        <v>502</v>
      </c>
      <c r="AK5" s="60" t="s">
        <v>19</v>
      </c>
      <c r="AL5" s="95"/>
      <c r="AM5" s="60" t="s">
        <v>18</v>
      </c>
      <c r="AN5" s="60" t="s">
        <v>19</v>
      </c>
      <c r="AO5" s="77"/>
      <c r="AP5" s="77"/>
      <c r="AQ5" s="95"/>
      <c r="AR5" s="95"/>
      <c r="AS5" s="77"/>
      <c r="AT5" s="77"/>
      <c r="AU5" s="95"/>
      <c r="AV5" s="95"/>
      <c r="AW5" s="95"/>
      <c r="AX5" s="60" t="s">
        <v>503</v>
      </c>
      <c r="AY5" s="95" t="s">
        <v>560</v>
      </c>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c r="IV5" s="95"/>
      <c r="IW5" s="95"/>
      <c r="IX5" s="95"/>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row>
    <row r="6" spans="1:315" s="60" customFormat="1" ht="210" x14ac:dyDescent="0.25">
      <c r="A6" s="55" t="s">
        <v>89</v>
      </c>
      <c r="B6" s="55" t="s">
        <v>519</v>
      </c>
      <c r="C6" s="60" t="s">
        <v>78</v>
      </c>
      <c r="D6" s="60" t="s">
        <v>561</v>
      </c>
      <c r="E6" s="75">
        <v>44545</v>
      </c>
      <c r="F6" s="60" t="s">
        <v>562</v>
      </c>
      <c r="G6" s="73" t="s">
        <v>563</v>
      </c>
      <c r="H6" s="105" t="s">
        <v>564</v>
      </c>
      <c r="I6" s="60" t="s">
        <v>9</v>
      </c>
      <c r="J6" s="60" t="s">
        <v>469</v>
      </c>
      <c r="K6" s="73" t="s">
        <v>565</v>
      </c>
      <c r="L6" s="60" t="s">
        <v>566</v>
      </c>
      <c r="M6" s="73" t="s">
        <v>567</v>
      </c>
      <c r="N6" s="60" t="s">
        <v>19</v>
      </c>
      <c r="O6" s="60" t="s">
        <v>472</v>
      </c>
      <c r="P6" s="60">
        <v>1.8</v>
      </c>
      <c r="Q6" s="105" t="s">
        <v>568</v>
      </c>
      <c r="R6" s="60" t="s">
        <v>28</v>
      </c>
      <c r="S6" s="60">
        <v>10</v>
      </c>
      <c r="T6" s="60" t="s">
        <v>569</v>
      </c>
      <c r="U6" s="60">
        <v>80</v>
      </c>
      <c r="V6" s="60">
        <v>100</v>
      </c>
      <c r="W6" s="60" t="s">
        <v>38</v>
      </c>
      <c r="X6" s="60" t="s">
        <v>39</v>
      </c>
      <c r="Y6" s="60" t="s">
        <v>48</v>
      </c>
      <c r="Z6" s="106">
        <v>43831</v>
      </c>
      <c r="AA6" s="60">
        <v>2</v>
      </c>
      <c r="AB6" s="60" t="s">
        <v>53</v>
      </c>
      <c r="AC6" s="60">
        <v>5</v>
      </c>
      <c r="AD6" s="60" t="s">
        <v>51</v>
      </c>
      <c r="AE6" s="60" t="s">
        <v>61</v>
      </c>
      <c r="AF6" s="60" t="s">
        <v>60</v>
      </c>
      <c r="AG6" s="60" t="s">
        <v>61</v>
      </c>
      <c r="AH6" s="60" t="s">
        <v>570</v>
      </c>
      <c r="AI6" s="60" t="s">
        <v>571</v>
      </c>
      <c r="AJ6" s="73" t="s">
        <v>572</v>
      </c>
      <c r="AK6" s="60" t="s">
        <v>18</v>
      </c>
      <c r="AL6" s="60" t="s">
        <v>573</v>
      </c>
      <c r="AM6" s="60" t="s">
        <v>18</v>
      </c>
      <c r="AN6" s="60" t="s">
        <v>19</v>
      </c>
      <c r="AO6" s="77"/>
      <c r="AP6" s="77"/>
      <c r="AR6" s="78"/>
      <c r="AS6" s="77"/>
      <c r="AT6" s="77"/>
      <c r="AV6" s="78"/>
      <c r="AW6" s="73"/>
      <c r="AX6" s="60" t="s">
        <v>574</v>
      </c>
    </row>
    <row r="7" spans="1:315" s="60" customFormat="1" ht="60" x14ac:dyDescent="0.25">
      <c r="A7" s="60" t="s">
        <v>89</v>
      </c>
      <c r="B7" s="60" t="s">
        <v>519</v>
      </c>
      <c r="C7" s="60" t="s">
        <v>78</v>
      </c>
      <c r="D7" s="75" t="s">
        <v>575</v>
      </c>
      <c r="E7" s="75">
        <v>44636</v>
      </c>
      <c r="F7" s="60" t="s">
        <v>514</v>
      </c>
      <c r="G7" s="73" t="s">
        <v>576</v>
      </c>
      <c r="H7" s="60" t="s">
        <v>577</v>
      </c>
      <c r="I7" s="60" t="s">
        <v>9</v>
      </c>
      <c r="J7" s="60" t="s">
        <v>469</v>
      </c>
      <c r="K7" s="73" t="s">
        <v>578</v>
      </c>
      <c r="L7" s="60" t="s">
        <v>579</v>
      </c>
      <c r="M7" s="73" t="s">
        <v>580</v>
      </c>
      <c r="N7" s="60" t="s">
        <v>18</v>
      </c>
      <c r="O7" s="60" t="s">
        <v>497</v>
      </c>
      <c r="P7" s="60">
        <v>0.2</v>
      </c>
      <c r="Q7" s="60" t="s">
        <v>581</v>
      </c>
      <c r="R7" s="60" t="s">
        <v>23</v>
      </c>
      <c r="S7" s="60">
        <v>50</v>
      </c>
      <c r="T7" s="60" t="s">
        <v>582</v>
      </c>
      <c r="U7" s="60">
        <v>80</v>
      </c>
      <c r="V7" s="60">
        <v>100</v>
      </c>
      <c r="W7" s="60" t="s">
        <v>38</v>
      </c>
      <c r="X7" s="60" t="s">
        <v>41</v>
      </c>
      <c r="Y7" s="60" t="s">
        <v>44</v>
      </c>
      <c r="Z7" s="106">
        <v>43800</v>
      </c>
      <c r="AA7" s="60">
        <v>4</v>
      </c>
      <c r="AB7" s="60" t="s">
        <v>51</v>
      </c>
      <c r="AC7" s="60" t="s">
        <v>583</v>
      </c>
      <c r="AD7" s="60" t="s">
        <v>51</v>
      </c>
      <c r="AE7" s="60" t="s">
        <v>58</v>
      </c>
      <c r="AF7" s="60" t="s">
        <v>58</v>
      </c>
      <c r="AG7" s="60" t="s">
        <v>58</v>
      </c>
      <c r="AH7" s="60" t="s">
        <v>584</v>
      </c>
      <c r="AI7" s="60" t="s">
        <v>585</v>
      </c>
      <c r="AJ7" s="73" t="s">
        <v>586</v>
      </c>
      <c r="AK7" s="60" t="s">
        <v>18</v>
      </c>
      <c r="AL7" s="60" t="s">
        <v>587</v>
      </c>
      <c r="AM7" s="60" t="s">
        <v>18</v>
      </c>
      <c r="AN7" s="60" t="s">
        <v>19</v>
      </c>
      <c r="AO7" s="77"/>
      <c r="AP7" s="77"/>
      <c r="AR7" s="78"/>
      <c r="AS7" s="77"/>
      <c r="AT7" s="77"/>
      <c r="AV7" s="78"/>
      <c r="AW7" s="73"/>
    </row>
    <row r="8" spans="1:315" s="60" customFormat="1" ht="90" x14ac:dyDescent="0.25">
      <c r="A8" s="60" t="s">
        <v>89</v>
      </c>
      <c r="B8" s="60" t="s">
        <v>519</v>
      </c>
      <c r="C8" s="60" t="s">
        <v>78</v>
      </c>
      <c r="D8" s="60" t="s">
        <v>588</v>
      </c>
      <c r="E8" s="75">
        <v>44608</v>
      </c>
      <c r="F8" s="60" t="s">
        <v>589</v>
      </c>
      <c r="G8" s="60" t="s">
        <v>467</v>
      </c>
      <c r="H8" s="76" t="s">
        <v>590</v>
      </c>
      <c r="I8" s="60" t="s">
        <v>9</v>
      </c>
      <c r="J8" s="60" t="s">
        <v>469</v>
      </c>
      <c r="K8" s="73" t="s">
        <v>470</v>
      </c>
      <c r="L8" s="60" t="s">
        <v>471</v>
      </c>
      <c r="M8" s="73" t="s">
        <v>395</v>
      </c>
      <c r="N8" s="60" t="s">
        <v>18</v>
      </c>
      <c r="O8" s="60" t="s">
        <v>472</v>
      </c>
      <c r="P8" s="60">
        <v>2</v>
      </c>
      <c r="Q8" s="60" t="s">
        <v>591</v>
      </c>
      <c r="R8" s="60" t="s">
        <v>23</v>
      </c>
      <c r="S8" s="60">
        <v>50</v>
      </c>
      <c r="T8" s="60" t="s">
        <v>592</v>
      </c>
      <c r="U8" s="60">
        <v>90</v>
      </c>
      <c r="V8" s="60">
        <v>100</v>
      </c>
      <c r="W8" s="60" t="s">
        <v>38</v>
      </c>
      <c r="X8" s="60" t="s">
        <v>41</v>
      </c>
      <c r="Y8" s="60" t="s">
        <v>46</v>
      </c>
      <c r="Z8" s="106">
        <v>43800</v>
      </c>
      <c r="AA8" s="60">
        <v>4</v>
      </c>
      <c r="AB8" s="60" t="s">
        <v>51</v>
      </c>
      <c r="AC8" s="60">
        <v>35</v>
      </c>
      <c r="AD8" s="60" t="s">
        <v>51</v>
      </c>
      <c r="AE8" s="60" t="s">
        <v>58</v>
      </c>
      <c r="AF8" s="60" t="s">
        <v>58</v>
      </c>
      <c r="AG8" s="60" t="s">
        <v>58</v>
      </c>
      <c r="AH8" s="60" t="s">
        <v>476</v>
      </c>
      <c r="AI8" s="60" t="s">
        <v>593</v>
      </c>
      <c r="AJ8" s="73" t="s">
        <v>594</v>
      </c>
      <c r="AK8" s="60" t="s">
        <v>19</v>
      </c>
      <c r="AM8" s="60" t="s">
        <v>18</v>
      </c>
      <c r="AN8" s="60" t="s">
        <v>19</v>
      </c>
      <c r="AO8" s="77"/>
      <c r="AP8" s="77"/>
      <c r="AR8" s="78"/>
      <c r="AS8" s="77"/>
      <c r="AT8" s="77"/>
      <c r="AV8" s="78"/>
      <c r="AW8" s="73"/>
      <c r="AX8" s="60" t="s">
        <v>595</v>
      </c>
    </row>
    <row r="9" spans="1:315" s="107" customFormat="1" ht="120" x14ac:dyDescent="0.25">
      <c r="A9" s="107" t="s">
        <v>89</v>
      </c>
      <c r="B9" s="107" t="s">
        <v>610</v>
      </c>
      <c r="C9" s="107" t="s">
        <v>78</v>
      </c>
      <c r="D9" s="107" t="s">
        <v>658</v>
      </c>
      <c r="E9" s="108">
        <v>44832</v>
      </c>
      <c r="F9" s="107" t="s">
        <v>659</v>
      </c>
      <c r="G9" s="109" t="s">
        <v>660</v>
      </c>
      <c r="H9" s="110" t="s">
        <v>661</v>
      </c>
      <c r="I9" s="107" t="s">
        <v>9</v>
      </c>
      <c r="J9" s="107" t="s">
        <v>662</v>
      </c>
      <c r="K9" s="109" t="s">
        <v>494</v>
      </c>
      <c r="L9" s="107" t="s">
        <v>663</v>
      </c>
      <c r="M9" s="109"/>
      <c r="N9" s="107" t="s">
        <v>18</v>
      </c>
      <c r="O9" s="107" t="s">
        <v>472</v>
      </c>
      <c r="P9" s="107">
        <v>0.2</v>
      </c>
      <c r="Q9" s="107" t="s">
        <v>664</v>
      </c>
      <c r="R9" s="107" t="s">
        <v>29</v>
      </c>
      <c r="S9" s="107">
        <v>100</v>
      </c>
      <c r="T9" s="107" t="s">
        <v>665</v>
      </c>
      <c r="U9" s="107">
        <v>10</v>
      </c>
      <c r="W9" s="107" t="s">
        <v>38</v>
      </c>
      <c r="X9" s="107" t="s">
        <v>666</v>
      </c>
      <c r="Y9" s="107" t="s">
        <v>667</v>
      </c>
      <c r="Z9" s="107" t="s">
        <v>668</v>
      </c>
      <c r="AA9" s="107">
        <v>5</v>
      </c>
      <c r="AB9" s="107" t="s">
        <v>51</v>
      </c>
      <c r="AC9" s="107">
        <v>15</v>
      </c>
      <c r="AD9" s="107" t="s">
        <v>51</v>
      </c>
      <c r="AE9" s="107" t="s">
        <v>58</v>
      </c>
      <c r="AF9" s="107" t="s">
        <v>58</v>
      </c>
      <c r="AG9" s="107" t="s">
        <v>669</v>
      </c>
      <c r="AH9" s="107" t="s">
        <v>670</v>
      </c>
      <c r="AI9" s="107" t="s">
        <v>671</v>
      </c>
      <c r="AJ9" s="111" t="s">
        <v>672</v>
      </c>
      <c r="AK9" s="107" t="s">
        <v>19</v>
      </c>
      <c r="AN9" s="107" t="s">
        <v>502</v>
      </c>
      <c r="AV9" s="109"/>
    </row>
    <row r="10" spans="1:315" s="107" customFormat="1" ht="90" x14ac:dyDescent="0.25">
      <c r="A10" s="107" t="s">
        <v>89</v>
      </c>
      <c r="B10" s="107" t="s">
        <v>610</v>
      </c>
      <c r="C10" s="107" t="s">
        <v>78</v>
      </c>
      <c r="D10" s="107" t="s">
        <v>673</v>
      </c>
      <c r="E10" s="108">
        <v>44831</v>
      </c>
      <c r="F10" s="107" t="s">
        <v>674</v>
      </c>
      <c r="G10" s="109" t="s">
        <v>660</v>
      </c>
      <c r="H10" s="107" t="s">
        <v>675</v>
      </c>
      <c r="I10" s="107" t="s">
        <v>9</v>
      </c>
      <c r="J10" s="107" t="s">
        <v>493</v>
      </c>
      <c r="K10" s="109" t="s">
        <v>676</v>
      </c>
      <c r="L10" s="107" t="s">
        <v>677</v>
      </c>
      <c r="M10" s="109"/>
      <c r="N10" s="107" t="s">
        <v>18</v>
      </c>
      <c r="O10" s="107" t="s">
        <v>472</v>
      </c>
      <c r="P10" s="107">
        <v>1</v>
      </c>
      <c r="Q10" s="107" t="s">
        <v>678</v>
      </c>
      <c r="R10" s="107" t="s">
        <v>23</v>
      </c>
      <c r="S10" s="107">
        <v>15</v>
      </c>
      <c r="T10" s="107" t="s">
        <v>679</v>
      </c>
      <c r="V10" s="107">
        <v>0</v>
      </c>
      <c r="W10" s="107" t="s">
        <v>38</v>
      </c>
      <c r="X10" s="107" t="s">
        <v>666</v>
      </c>
      <c r="Y10" s="107" t="s">
        <v>680</v>
      </c>
      <c r="Z10" s="107" t="s">
        <v>502</v>
      </c>
      <c r="AA10" s="107" t="s">
        <v>502</v>
      </c>
      <c r="AB10" s="112">
        <v>1</v>
      </c>
      <c r="AC10" s="107">
        <v>0</v>
      </c>
      <c r="AD10" s="107">
        <v>0</v>
      </c>
      <c r="AE10" s="107" t="s">
        <v>502</v>
      </c>
      <c r="AF10" s="107" t="s">
        <v>502</v>
      </c>
      <c r="AG10" s="107" t="s">
        <v>502</v>
      </c>
      <c r="AH10" s="107" t="s">
        <v>681</v>
      </c>
      <c r="AI10" s="107" t="s">
        <v>682</v>
      </c>
      <c r="AJ10" s="109" t="s">
        <v>488</v>
      </c>
      <c r="AK10" s="107" t="s">
        <v>18</v>
      </c>
      <c r="AL10" s="107" t="s">
        <v>683</v>
      </c>
      <c r="AN10" s="107" t="s">
        <v>502</v>
      </c>
      <c r="AV10" s="109"/>
    </row>
    <row r="11" spans="1:315" s="107" customFormat="1" ht="45" x14ac:dyDescent="0.25">
      <c r="A11" s="107" t="s">
        <v>89</v>
      </c>
      <c r="B11" s="107" t="s">
        <v>610</v>
      </c>
      <c r="C11" s="107" t="s">
        <v>78</v>
      </c>
      <c r="D11" s="107" t="s">
        <v>684</v>
      </c>
      <c r="E11" s="108">
        <v>44907</v>
      </c>
      <c r="F11" s="107" t="s">
        <v>685</v>
      </c>
      <c r="G11" s="109" t="s">
        <v>467</v>
      </c>
      <c r="H11" s="110" t="s">
        <v>686</v>
      </c>
      <c r="I11" s="107" t="s">
        <v>9</v>
      </c>
      <c r="J11" s="107" t="s">
        <v>493</v>
      </c>
      <c r="K11" s="109" t="s">
        <v>687</v>
      </c>
      <c r="L11" s="107" t="s">
        <v>663</v>
      </c>
      <c r="M11" s="109"/>
      <c r="N11" s="107" t="s">
        <v>18</v>
      </c>
      <c r="O11" s="107" t="s">
        <v>472</v>
      </c>
      <c r="P11" s="107">
        <v>1.5</v>
      </c>
      <c r="Q11" s="107" t="s">
        <v>498</v>
      </c>
      <c r="R11" s="107" t="s">
        <v>29</v>
      </c>
      <c r="S11" s="107">
        <v>10</v>
      </c>
      <c r="T11" s="107" t="s">
        <v>688</v>
      </c>
      <c r="V11" s="107">
        <v>0</v>
      </c>
      <c r="W11" s="107" t="s">
        <v>689</v>
      </c>
      <c r="X11" s="107" t="s">
        <v>40</v>
      </c>
      <c r="Y11" s="107" t="s">
        <v>680</v>
      </c>
      <c r="Z11" s="107" t="s">
        <v>502</v>
      </c>
      <c r="AA11" s="107" t="s">
        <v>502</v>
      </c>
      <c r="AB11" s="112">
        <v>1</v>
      </c>
      <c r="AC11" s="107">
        <v>0</v>
      </c>
      <c r="AD11" s="107">
        <v>0</v>
      </c>
      <c r="AE11" s="107" t="s">
        <v>502</v>
      </c>
      <c r="AF11" s="107" t="s">
        <v>502</v>
      </c>
      <c r="AG11" s="107" t="s">
        <v>502</v>
      </c>
      <c r="AH11" s="107" t="s">
        <v>690</v>
      </c>
      <c r="AI11" s="107" t="s">
        <v>691</v>
      </c>
      <c r="AJ11" s="109" t="s">
        <v>502</v>
      </c>
      <c r="AK11" s="107" t="s">
        <v>18</v>
      </c>
      <c r="AL11" s="107" t="s">
        <v>692</v>
      </c>
      <c r="AN11" s="107" t="s">
        <v>502</v>
      </c>
      <c r="AV11" s="109"/>
    </row>
    <row r="12" spans="1:315" s="107" customFormat="1" ht="45" x14ac:dyDescent="0.25">
      <c r="A12" s="107" t="s">
        <v>89</v>
      </c>
      <c r="B12" s="107" t="s">
        <v>610</v>
      </c>
      <c r="C12" s="107" t="s">
        <v>78</v>
      </c>
      <c r="D12" s="107" t="s">
        <v>693</v>
      </c>
      <c r="E12" s="108">
        <v>44907</v>
      </c>
      <c r="F12" s="107" t="s">
        <v>694</v>
      </c>
      <c r="G12" s="109" t="s">
        <v>467</v>
      </c>
      <c r="H12" s="110" t="s">
        <v>686</v>
      </c>
      <c r="I12" s="107" t="s">
        <v>9</v>
      </c>
      <c r="J12" s="107" t="s">
        <v>493</v>
      </c>
      <c r="K12" s="109" t="s">
        <v>687</v>
      </c>
      <c r="L12" s="107" t="s">
        <v>663</v>
      </c>
      <c r="M12" s="109"/>
      <c r="N12" s="107" t="s">
        <v>18</v>
      </c>
      <c r="O12" s="107" t="s">
        <v>472</v>
      </c>
      <c r="P12" s="107">
        <v>1.5</v>
      </c>
      <c r="Q12" s="107" t="s">
        <v>498</v>
      </c>
      <c r="R12" s="107" t="s">
        <v>29</v>
      </c>
      <c r="S12" s="107">
        <v>30</v>
      </c>
      <c r="T12" s="107" t="s">
        <v>695</v>
      </c>
      <c r="V12" s="107">
        <v>0</v>
      </c>
      <c r="W12" s="107" t="s">
        <v>689</v>
      </c>
      <c r="X12" s="107" t="s">
        <v>40</v>
      </c>
      <c r="Y12" s="107" t="s">
        <v>680</v>
      </c>
      <c r="Z12" s="107" t="s">
        <v>502</v>
      </c>
      <c r="AA12" s="107" t="s">
        <v>502</v>
      </c>
      <c r="AB12" s="112">
        <v>1</v>
      </c>
      <c r="AC12" s="107">
        <v>0</v>
      </c>
      <c r="AD12" s="107">
        <v>0</v>
      </c>
      <c r="AE12" s="107" t="s">
        <v>502</v>
      </c>
      <c r="AF12" s="107" t="s">
        <v>502</v>
      </c>
      <c r="AG12" s="107" t="s">
        <v>502</v>
      </c>
      <c r="AH12" s="107" t="s">
        <v>690</v>
      </c>
      <c r="AI12" s="107" t="s">
        <v>691</v>
      </c>
      <c r="AJ12" s="109" t="s">
        <v>502</v>
      </c>
      <c r="AK12" s="107" t="s">
        <v>18</v>
      </c>
      <c r="AL12" s="107" t="s">
        <v>696</v>
      </c>
      <c r="AN12" s="107" t="s">
        <v>502</v>
      </c>
      <c r="AV12" s="109"/>
    </row>
    <row r="13" spans="1:315" s="107" customFormat="1" ht="45" x14ac:dyDescent="0.25">
      <c r="A13" s="107" t="s">
        <v>89</v>
      </c>
      <c r="B13" s="107" t="s">
        <v>610</v>
      </c>
      <c r="C13" s="107" t="s">
        <v>78</v>
      </c>
      <c r="D13" s="107" t="s">
        <v>697</v>
      </c>
      <c r="E13" s="108">
        <v>44908</v>
      </c>
      <c r="F13" s="107" t="s">
        <v>698</v>
      </c>
      <c r="G13" s="109" t="s">
        <v>467</v>
      </c>
      <c r="H13" s="110" t="s">
        <v>699</v>
      </c>
      <c r="I13" s="107" t="s">
        <v>9</v>
      </c>
      <c r="J13" s="107" t="s">
        <v>493</v>
      </c>
      <c r="K13" s="109" t="s">
        <v>687</v>
      </c>
      <c r="L13" s="107" t="s">
        <v>700</v>
      </c>
      <c r="M13" s="109"/>
      <c r="N13" s="107" t="s">
        <v>18</v>
      </c>
      <c r="O13" s="107" t="s">
        <v>472</v>
      </c>
      <c r="P13" s="107">
        <v>1.8</v>
      </c>
      <c r="Q13" s="107" t="s">
        <v>701</v>
      </c>
      <c r="R13" s="107" t="s">
        <v>24</v>
      </c>
      <c r="S13" s="107">
        <v>8</v>
      </c>
      <c r="T13" s="107" t="s">
        <v>702</v>
      </c>
      <c r="V13" s="107">
        <v>0</v>
      </c>
      <c r="W13" s="107" t="s">
        <v>689</v>
      </c>
      <c r="X13" s="107" t="s">
        <v>40</v>
      </c>
      <c r="Y13" s="107" t="s">
        <v>680</v>
      </c>
      <c r="Z13" s="107" t="s">
        <v>502</v>
      </c>
      <c r="AA13" s="107" t="s">
        <v>502</v>
      </c>
      <c r="AB13" s="112">
        <v>1</v>
      </c>
      <c r="AC13" s="107">
        <v>0</v>
      </c>
      <c r="AD13" s="107">
        <v>0</v>
      </c>
      <c r="AE13" s="107" t="s">
        <v>502</v>
      </c>
      <c r="AF13" s="107" t="s">
        <v>502</v>
      </c>
      <c r="AG13" s="107" t="s">
        <v>502</v>
      </c>
      <c r="AH13" s="107" t="s">
        <v>703</v>
      </c>
      <c r="AI13" s="107" t="s">
        <v>704</v>
      </c>
      <c r="AJ13" s="109" t="s">
        <v>705</v>
      </c>
      <c r="AK13" s="107" t="s">
        <v>19</v>
      </c>
      <c r="AN13" s="107" t="s">
        <v>502</v>
      </c>
      <c r="AV13" s="109"/>
    </row>
    <row r="14" spans="1:315" s="107" customFormat="1" ht="30" x14ac:dyDescent="0.25">
      <c r="A14" s="107" t="s">
        <v>89</v>
      </c>
      <c r="B14" s="107" t="s">
        <v>610</v>
      </c>
      <c r="C14" s="107" t="s">
        <v>78</v>
      </c>
      <c r="D14" s="107" t="s">
        <v>706</v>
      </c>
      <c r="E14" s="108">
        <v>44908</v>
      </c>
      <c r="F14" s="107" t="s">
        <v>707</v>
      </c>
      <c r="G14" s="109" t="s">
        <v>467</v>
      </c>
      <c r="H14" s="107" t="s">
        <v>708</v>
      </c>
      <c r="I14" s="107" t="s">
        <v>9</v>
      </c>
      <c r="J14" s="107" t="s">
        <v>493</v>
      </c>
      <c r="K14" s="109" t="s">
        <v>284</v>
      </c>
      <c r="L14" s="107" t="s">
        <v>709</v>
      </c>
      <c r="M14" s="109"/>
      <c r="N14" s="107" t="s">
        <v>18</v>
      </c>
      <c r="O14" s="107" t="s">
        <v>710</v>
      </c>
      <c r="P14" s="107">
        <v>2.5</v>
      </c>
      <c r="Q14" s="107" t="s">
        <v>711</v>
      </c>
      <c r="R14" s="107" t="s">
        <v>29</v>
      </c>
      <c r="S14" s="107" t="s">
        <v>712</v>
      </c>
      <c r="T14" s="107" t="s">
        <v>713</v>
      </c>
      <c r="V14" s="107">
        <v>0</v>
      </c>
      <c r="W14" s="107" t="s">
        <v>689</v>
      </c>
      <c r="X14" s="107" t="s">
        <v>40</v>
      </c>
      <c r="Y14" s="107" t="s">
        <v>680</v>
      </c>
      <c r="Z14" s="107" t="s">
        <v>502</v>
      </c>
      <c r="AA14" s="107" t="s">
        <v>502</v>
      </c>
      <c r="AB14" s="112">
        <v>1</v>
      </c>
      <c r="AC14" s="107">
        <v>0</v>
      </c>
      <c r="AD14" s="107">
        <v>0</v>
      </c>
      <c r="AE14" s="107" t="s">
        <v>502</v>
      </c>
      <c r="AF14" s="107" t="s">
        <v>502</v>
      </c>
      <c r="AG14" s="107" t="s">
        <v>502</v>
      </c>
      <c r="AH14" s="107" t="s">
        <v>714</v>
      </c>
      <c r="AI14" s="107" t="s">
        <v>715</v>
      </c>
      <c r="AJ14" s="109" t="s">
        <v>716</v>
      </c>
      <c r="AK14" s="107" t="s">
        <v>19</v>
      </c>
      <c r="AN14" s="107" t="s">
        <v>502</v>
      </c>
      <c r="AV14" s="109"/>
    </row>
    <row r="15" spans="1:315" s="60" customFormat="1" x14ac:dyDescent="0.25">
      <c r="A15" s="60" t="s">
        <v>89</v>
      </c>
      <c r="B15" s="60" t="s">
        <v>612</v>
      </c>
      <c r="C15" s="60" t="s">
        <v>78</v>
      </c>
      <c r="D15" s="95" t="s">
        <v>846</v>
      </c>
      <c r="E15" s="113">
        <v>45065</v>
      </c>
      <c r="F15" s="60" t="s">
        <v>847</v>
      </c>
      <c r="G15" s="114" t="s">
        <v>848</v>
      </c>
      <c r="H15" s="95" t="s">
        <v>849</v>
      </c>
      <c r="I15" s="95" t="s">
        <v>9</v>
      </c>
      <c r="J15" s="95" t="s">
        <v>493</v>
      </c>
      <c r="K15" s="73" t="s">
        <v>284</v>
      </c>
      <c r="L15" s="95" t="s">
        <v>850</v>
      </c>
      <c r="M15" s="95" t="s">
        <v>851</v>
      </c>
      <c r="N15" s="95" t="s">
        <v>18</v>
      </c>
      <c r="O15" s="95" t="s">
        <v>852</v>
      </c>
      <c r="P15" s="95">
        <v>1.7</v>
      </c>
      <c r="Q15" s="95" t="s">
        <v>853</v>
      </c>
      <c r="R15" s="95" t="s">
        <v>29</v>
      </c>
      <c r="S15" s="95" t="s">
        <v>854</v>
      </c>
      <c r="T15" s="95" t="s">
        <v>855</v>
      </c>
      <c r="U15" s="95">
        <v>100</v>
      </c>
      <c r="V15" s="95">
        <v>0</v>
      </c>
      <c r="W15" s="95"/>
      <c r="X15" s="95" t="s">
        <v>40</v>
      </c>
      <c r="Y15" s="95" t="s">
        <v>856</v>
      </c>
      <c r="Z15" s="115" t="s">
        <v>857</v>
      </c>
      <c r="AA15" s="95" t="s">
        <v>858</v>
      </c>
      <c r="AB15" s="95" t="s">
        <v>859</v>
      </c>
      <c r="AC15" s="107">
        <v>0</v>
      </c>
      <c r="AD15" s="95" t="s">
        <v>860</v>
      </c>
      <c r="AE15" s="95"/>
      <c r="AF15" s="95"/>
      <c r="AG15" s="95"/>
      <c r="AH15" s="95" t="s">
        <v>861</v>
      </c>
      <c r="AI15" s="95"/>
      <c r="AJ15" s="95"/>
      <c r="AK15" s="95" t="s">
        <v>18</v>
      </c>
      <c r="AL15" s="95" t="s">
        <v>862</v>
      </c>
      <c r="AM15" s="95" t="s">
        <v>18</v>
      </c>
      <c r="AN15" s="95" t="s">
        <v>19</v>
      </c>
      <c r="AO15" s="77"/>
      <c r="AP15" s="77"/>
      <c r="AR15" s="78"/>
      <c r="AS15" s="77"/>
      <c r="AT15" s="77"/>
      <c r="AV15" s="78"/>
      <c r="AW15" s="73"/>
    </row>
    <row r="16" spans="1:315" s="60" customFormat="1" x14ac:dyDescent="0.25">
      <c r="A16" s="60" t="s">
        <v>89</v>
      </c>
      <c r="B16" s="60" t="s">
        <v>612</v>
      </c>
      <c r="C16" s="60" t="s">
        <v>78</v>
      </c>
      <c r="D16" s="116" t="s">
        <v>898</v>
      </c>
      <c r="E16" s="75">
        <v>45097</v>
      </c>
      <c r="F16" s="60" t="s">
        <v>863</v>
      </c>
      <c r="G16" s="117" t="s">
        <v>899</v>
      </c>
      <c r="H16" s="95" t="s">
        <v>900</v>
      </c>
      <c r="I16" s="116" t="s">
        <v>9</v>
      </c>
      <c r="J16" s="116" t="s">
        <v>469</v>
      </c>
      <c r="K16" s="117"/>
      <c r="L16" s="95" t="s">
        <v>901</v>
      </c>
      <c r="M16" s="116" t="s">
        <v>902</v>
      </c>
      <c r="N16" s="116" t="s">
        <v>18</v>
      </c>
      <c r="O16" s="95" t="s">
        <v>903</v>
      </c>
      <c r="P16" s="116">
        <v>5.0000000000000001E-3</v>
      </c>
      <c r="Q16" s="95" t="s">
        <v>904</v>
      </c>
      <c r="R16" s="116" t="s">
        <v>23</v>
      </c>
      <c r="S16" s="116">
        <v>10</v>
      </c>
      <c r="T16" s="95" t="s">
        <v>905</v>
      </c>
      <c r="U16" s="118">
        <v>100</v>
      </c>
      <c r="V16" s="118">
        <v>0</v>
      </c>
      <c r="W16" s="116"/>
      <c r="X16" s="95" t="s">
        <v>40</v>
      </c>
      <c r="Y16" s="116" t="s">
        <v>906</v>
      </c>
      <c r="Z16" s="116" t="s">
        <v>907</v>
      </c>
      <c r="AA16" s="95" t="s">
        <v>908</v>
      </c>
      <c r="AB16" s="95" t="s">
        <v>859</v>
      </c>
      <c r="AC16" s="116" t="s">
        <v>909</v>
      </c>
      <c r="AD16" s="95" t="s">
        <v>860</v>
      </c>
      <c r="AE16" s="95" t="s">
        <v>910</v>
      </c>
      <c r="AF16" s="95" t="s">
        <v>911</v>
      </c>
      <c r="AG16" s="95" t="s">
        <v>910</v>
      </c>
      <c r="AH16" s="95" t="s">
        <v>912</v>
      </c>
      <c r="AI16" s="95" t="s">
        <v>913</v>
      </c>
      <c r="AJ16" s="95" t="s">
        <v>914</v>
      </c>
      <c r="AK16" s="116" t="s">
        <v>19</v>
      </c>
      <c r="AL16" s="116"/>
      <c r="AM16" s="116" t="s">
        <v>19</v>
      </c>
      <c r="AN16" s="116" t="s">
        <v>19</v>
      </c>
      <c r="AO16" s="77"/>
      <c r="AP16" s="77"/>
      <c r="AR16" s="78"/>
      <c r="AS16" s="77"/>
      <c r="AT16" s="77"/>
      <c r="AV16" s="78"/>
      <c r="AW16" s="73"/>
    </row>
    <row r="17" spans="5:49" s="60" customFormat="1" x14ac:dyDescent="0.25">
      <c r="E17" s="75"/>
      <c r="H17" s="76"/>
      <c r="K17" s="73"/>
      <c r="M17" s="73"/>
      <c r="AJ17" s="73"/>
      <c r="AO17" s="77"/>
      <c r="AP17" s="77"/>
      <c r="AR17" s="78"/>
      <c r="AS17" s="77"/>
      <c r="AT17" s="77"/>
      <c r="AV17" s="78"/>
      <c r="AW17" s="73"/>
    </row>
    <row r="18" spans="5:49" s="60" customFormat="1" x14ac:dyDescent="0.25">
      <c r="E18" s="75"/>
      <c r="H18" s="76"/>
      <c r="K18" s="73"/>
      <c r="M18" s="73"/>
      <c r="AJ18" s="73"/>
      <c r="AO18" s="77"/>
      <c r="AP18" s="77"/>
      <c r="AR18" s="78"/>
      <c r="AS18" s="77"/>
      <c r="AT18" s="77"/>
      <c r="AV18" s="78"/>
      <c r="AW18" s="73"/>
    </row>
    <row r="19" spans="5:49" s="60" customFormat="1" x14ac:dyDescent="0.25">
      <c r="E19" s="75"/>
      <c r="H19" s="76"/>
      <c r="K19" s="73"/>
      <c r="M19" s="73"/>
      <c r="AJ19" s="73"/>
      <c r="AO19" s="77"/>
      <c r="AP19" s="77"/>
      <c r="AR19" s="78"/>
      <c r="AS19" s="77"/>
      <c r="AT19" s="77"/>
      <c r="AV19" s="78"/>
      <c r="AW19" s="73"/>
    </row>
    <row r="20" spans="5:49" s="60" customFormat="1" x14ac:dyDescent="0.25">
      <c r="E20" s="75"/>
      <c r="H20" s="76"/>
      <c r="K20" s="73"/>
      <c r="M20" s="73"/>
      <c r="AJ20" s="73"/>
      <c r="AO20" s="77"/>
      <c r="AP20" s="77"/>
      <c r="AR20" s="78"/>
      <c r="AS20" s="77"/>
      <c r="AT20" s="77"/>
      <c r="AV20" s="78"/>
      <c r="AW20" s="73"/>
    </row>
    <row r="21" spans="5:49" s="60" customFormat="1" x14ac:dyDescent="0.25">
      <c r="E21" s="75"/>
      <c r="H21" s="76"/>
      <c r="K21" s="73"/>
      <c r="M21" s="73"/>
      <c r="AJ21" s="73"/>
      <c r="AO21" s="77"/>
      <c r="AP21" s="77"/>
      <c r="AR21" s="78"/>
      <c r="AS21" s="77"/>
      <c r="AT21" s="77"/>
      <c r="AV21" s="78"/>
      <c r="AW21" s="73"/>
    </row>
    <row r="22" spans="5:49" s="60" customFormat="1" x14ac:dyDescent="0.25">
      <c r="E22" s="75"/>
      <c r="H22" s="76"/>
      <c r="K22" s="73"/>
      <c r="M22" s="73"/>
      <c r="AJ22" s="73"/>
      <c r="AO22" s="77"/>
      <c r="AP22" s="77"/>
      <c r="AR22" s="78"/>
      <c r="AS22" s="77"/>
      <c r="AT22" s="77"/>
      <c r="AV22" s="78"/>
      <c r="AW22" s="73"/>
    </row>
    <row r="23" spans="5:49" s="60" customFormat="1" x14ac:dyDescent="0.25">
      <c r="E23" s="75"/>
      <c r="H23" s="76"/>
      <c r="K23" s="73"/>
      <c r="M23" s="73"/>
      <c r="AJ23" s="73"/>
      <c r="AO23" s="77"/>
      <c r="AP23" s="77"/>
      <c r="AR23" s="78"/>
      <c r="AS23" s="77"/>
      <c r="AT23" s="77"/>
      <c r="AV23" s="78"/>
      <c r="AW23" s="73"/>
    </row>
    <row r="24" spans="5:49" s="60" customFormat="1" x14ac:dyDescent="0.25">
      <c r="E24" s="75"/>
      <c r="H24" s="76"/>
      <c r="K24" s="73"/>
      <c r="M24" s="73"/>
      <c r="AJ24" s="73"/>
      <c r="AO24" s="77"/>
      <c r="AP24" s="77"/>
      <c r="AR24" s="78"/>
      <c r="AS24" s="77"/>
      <c r="AT24" s="77"/>
      <c r="AV24" s="78"/>
      <c r="AW24" s="73"/>
    </row>
    <row r="25" spans="5:49" s="60" customFormat="1" x14ac:dyDescent="0.25">
      <c r="E25" s="75"/>
      <c r="H25" s="76"/>
      <c r="K25" s="73"/>
      <c r="M25" s="73"/>
      <c r="AJ25" s="73"/>
      <c r="AO25" s="77"/>
      <c r="AP25" s="77"/>
      <c r="AR25" s="78"/>
      <c r="AS25" s="77"/>
      <c r="AT25" s="77"/>
      <c r="AV25" s="78"/>
      <c r="AW25" s="73"/>
    </row>
    <row r="26" spans="5:49" s="60" customFormat="1" x14ac:dyDescent="0.25">
      <c r="E26" s="75"/>
      <c r="H26" s="76"/>
      <c r="K26" s="73"/>
      <c r="M26" s="73"/>
      <c r="AJ26" s="73"/>
      <c r="AO26" s="77"/>
      <c r="AP26" s="77"/>
      <c r="AR26" s="78"/>
      <c r="AS26" s="77"/>
      <c r="AT26" s="77"/>
      <c r="AV26" s="78"/>
      <c r="AW26" s="73"/>
    </row>
    <row r="27" spans="5:49" s="60" customFormat="1" x14ac:dyDescent="0.25">
      <c r="E27" s="75"/>
      <c r="H27" s="76"/>
      <c r="K27" s="73"/>
      <c r="M27" s="73"/>
      <c r="AJ27" s="73"/>
      <c r="AO27" s="77"/>
      <c r="AP27" s="77"/>
      <c r="AR27" s="78"/>
      <c r="AS27" s="77"/>
      <c r="AT27" s="77"/>
      <c r="AV27" s="78"/>
      <c r="AW27" s="73"/>
    </row>
    <row r="28" spans="5:49" s="60" customFormat="1" x14ac:dyDescent="0.25">
      <c r="E28" s="75"/>
      <c r="H28" s="76"/>
      <c r="K28" s="73"/>
      <c r="M28" s="73"/>
      <c r="AJ28" s="73"/>
      <c r="AO28" s="77"/>
      <c r="AP28" s="77"/>
      <c r="AR28" s="78"/>
      <c r="AS28" s="77"/>
      <c r="AT28" s="77"/>
      <c r="AV28" s="78"/>
      <c r="AW28" s="73"/>
    </row>
    <row r="29" spans="5:49" s="60" customFormat="1" x14ac:dyDescent="0.25">
      <c r="E29" s="75"/>
      <c r="H29" s="76"/>
      <c r="K29" s="73"/>
      <c r="M29" s="73"/>
      <c r="AJ29" s="73"/>
      <c r="AO29" s="77"/>
      <c r="AP29" s="77"/>
      <c r="AR29" s="78"/>
      <c r="AS29" s="77"/>
      <c r="AT29" s="77"/>
      <c r="AV29" s="78"/>
      <c r="AW29" s="73"/>
    </row>
    <row r="30" spans="5:49" s="60" customFormat="1" x14ac:dyDescent="0.25">
      <c r="E30" s="75"/>
      <c r="H30" s="76"/>
      <c r="K30" s="73"/>
      <c r="M30" s="73"/>
      <c r="AJ30" s="73"/>
      <c r="AO30" s="77"/>
      <c r="AP30" s="77"/>
      <c r="AR30" s="78"/>
      <c r="AS30" s="77"/>
      <c r="AT30" s="77"/>
      <c r="AV30" s="78"/>
      <c r="AW30" s="73"/>
    </row>
    <row r="31" spans="5:49" s="60" customFormat="1" x14ac:dyDescent="0.25">
      <c r="E31" s="75"/>
      <c r="H31" s="76"/>
      <c r="K31" s="73"/>
      <c r="M31" s="73"/>
      <c r="AJ31" s="73"/>
      <c r="AO31" s="77"/>
      <c r="AP31" s="77"/>
      <c r="AR31" s="78"/>
      <c r="AS31" s="77"/>
      <c r="AT31" s="77"/>
      <c r="AV31" s="78"/>
      <c r="AW31" s="73"/>
    </row>
    <row r="32" spans="5:49" s="60" customFormat="1" x14ac:dyDescent="0.25">
      <c r="E32" s="75"/>
      <c r="H32" s="76"/>
      <c r="K32" s="73"/>
      <c r="M32" s="73"/>
      <c r="AJ32" s="73"/>
      <c r="AO32" s="77"/>
      <c r="AP32" s="77"/>
      <c r="AR32" s="78"/>
      <c r="AS32" s="77"/>
      <c r="AT32" s="77"/>
      <c r="AV32" s="78"/>
      <c r="AW32" s="73"/>
    </row>
    <row r="33" spans="5:49" s="60" customFormat="1" x14ac:dyDescent="0.25">
      <c r="E33" s="75"/>
      <c r="H33" s="76"/>
      <c r="K33" s="73"/>
      <c r="M33" s="73"/>
      <c r="AJ33" s="73"/>
      <c r="AO33" s="77"/>
      <c r="AP33" s="77"/>
      <c r="AR33" s="78"/>
      <c r="AS33" s="77"/>
      <c r="AT33" s="77"/>
      <c r="AV33" s="78"/>
      <c r="AW33" s="73"/>
    </row>
    <row r="34" spans="5:49" s="60" customFormat="1" x14ac:dyDescent="0.25">
      <c r="E34" s="75"/>
      <c r="H34" s="76"/>
      <c r="K34" s="73"/>
      <c r="M34" s="73"/>
      <c r="AJ34" s="73"/>
      <c r="AO34" s="77"/>
      <c r="AP34" s="77"/>
      <c r="AR34" s="78"/>
      <c r="AS34" s="77"/>
      <c r="AT34" s="77"/>
      <c r="AV34" s="78"/>
      <c r="AW34" s="73"/>
    </row>
    <row r="35" spans="5:49" s="60" customFormat="1" x14ac:dyDescent="0.25">
      <c r="E35" s="75"/>
      <c r="H35" s="76"/>
      <c r="K35" s="73"/>
      <c r="M35" s="73"/>
      <c r="AJ35" s="73"/>
      <c r="AO35" s="77"/>
      <c r="AP35" s="77"/>
      <c r="AR35" s="78"/>
      <c r="AS35" s="77"/>
      <c r="AT35" s="77"/>
      <c r="AV35" s="78"/>
      <c r="AW35" s="73"/>
    </row>
    <row r="36" spans="5:49" s="60" customFormat="1" x14ac:dyDescent="0.25">
      <c r="E36" s="75"/>
      <c r="H36" s="76"/>
      <c r="K36" s="73"/>
      <c r="M36" s="73"/>
      <c r="AJ36" s="73"/>
      <c r="AO36" s="77"/>
      <c r="AP36" s="77"/>
      <c r="AR36" s="78"/>
      <c r="AS36" s="77"/>
      <c r="AT36" s="77"/>
      <c r="AV36" s="78"/>
      <c r="AW36" s="73"/>
    </row>
    <row r="37" spans="5:49" s="60" customFormat="1" x14ac:dyDescent="0.25">
      <c r="E37" s="75"/>
      <c r="H37" s="76"/>
      <c r="K37" s="73"/>
      <c r="M37" s="73"/>
      <c r="AJ37" s="73"/>
      <c r="AO37" s="77"/>
      <c r="AP37" s="77"/>
      <c r="AR37" s="78"/>
      <c r="AS37" s="77"/>
      <c r="AT37" s="77"/>
      <c r="AV37" s="78"/>
      <c r="AW37" s="73"/>
    </row>
    <row r="38" spans="5:49" s="60" customFormat="1" x14ac:dyDescent="0.25">
      <c r="E38" s="75"/>
      <c r="H38" s="76"/>
      <c r="K38" s="73"/>
      <c r="M38" s="73"/>
      <c r="AJ38" s="73"/>
      <c r="AO38" s="77"/>
      <c r="AP38" s="77"/>
      <c r="AR38" s="78"/>
      <c r="AS38" s="77"/>
      <c r="AT38" s="77"/>
      <c r="AV38" s="78"/>
      <c r="AW38" s="73"/>
    </row>
    <row r="39" spans="5:49" s="60" customFormat="1" x14ac:dyDescent="0.25">
      <c r="E39" s="75"/>
      <c r="H39" s="76"/>
      <c r="K39" s="73"/>
      <c r="M39" s="73"/>
      <c r="AJ39" s="73"/>
      <c r="AO39" s="77"/>
      <c r="AP39" s="77"/>
      <c r="AR39" s="78"/>
      <c r="AS39" s="77"/>
      <c r="AT39" s="77"/>
      <c r="AV39" s="78"/>
      <c r="AW39" s="73"/>
    </row>
    <row r="40" spans="5:49" s="60" customFormat="1" x14ac:dyDescent="0.25">
      <c r="E40" s="75"/>
      <c r="H40" s="76"/>
      <c r="K40" s="73"/>
      <c r="M40" s="73"/>
      <c r="AJ40" s="73"/>
      <c r="AO40" s="77"/>
      <c r="AP40" s="77"/>
      <c r="AR40" s="78"/>
      <c r="AS40" s="77"/>
      <c r="AT40" s="77"/>
      <c r="AV40" s="78"/>
      <c r="AW40" s="73"/>
    </row>
    <row r="41" spans="5:49" x14ac:dyDescent="0.25">
      <c r="AO41" s="40"/>
      <c r="AP41" s="40"/>
      <c r="AS41" s="40"/>
      <c r="AT41" s="40"/>
    </row>
    <row r="42" spans="5:49" x14ac:dyDescent="0.25">
      <c r="AO42" s="40"/>
      <c r="AP42" s="40"/>
      <c r="AS42" s="40"/>
      <c r="AT42" s="40"/>
    </row>
    <row r="43" spans="5:49" x14ac:dyDescent="0.25">
      <c r="AO43" s="40"/>
      <c r="AP43" s="40"/>
      <c r="AS43" s="40"/>
      <c r="AT43" s="40"/>
    </row>
    <row r="44" spans="5:49" x14ac:dyDescent="0.25">
      <c r="AO44" s="40"/>
      <c r="AP44" s="40"/>
      <c r="AS44" s="40"/>
      <c r="AT44" s="40"/>
    </row>
    <row r="45" spans="5:49" x14ac:dyDescent="0.25">
      <c r="AO45" s="40"/>
      <c r="AP45" s="40"/>
      <c r="AS45" s="40"/>
      <c r="AT45" s="40"/>
    </row>
    <row r="46" spans="5:49" x14ac:dyDescent="0.25">
      <c r="AO46" s="40"/>
      <c r="AP46" s="40"/>
      <c r="AS46" s="40"/>
      <c r="AT46" s="40"/>
    </row>
    <row r="47" spans="5:49" x14ac:dyDescent="0.25">
      <c r="AO47" s="40"/>
      <c r="AP47" s="40"/>
      <c r="AS47" s="40"/>
      <c r="AT47" s="40"/>
    </row>
    <row r="48" spans="5:49" x14ac:dyDescent="0.25">
      <c r="AO48" s="40"/>
      <c r="AP48" s="40"/>
      <c r="AS48" s="40"/>
      <c r="AT48" s="40"/>
    </row>
    <row r="49" spans="41:46" x14ac:dyDescent="0.25">
      <c r="AO49" s="40"/>
      <c r="AP49" s="40"/>
      <c r="AS49" s="40"/>
      <c r="AT49" s="40"/>
    </row>
    <row r="50" spans="41:46" x14ac:dyDescent="0.25">
      <c r="AO50" s="40"/>
      <c r="AP50" s="40"/>
      <c r="AS50" s="40"/>
      <c r="AT50" s="40"/>
    </row>
    <row r="51" spans="41:46" x14ac:dyDescent="0.25">
      <c r="AO51" s="40"/>
      <c r="AP51" s="40"/>
      <c r="AS51" s="40"/>
      <c r="AT51" s="40"/>
    </row>
    <row r="52" spans="41:46" x14ac:dyDescent="0.25">
      <c r="AO52" s="40"/>
      <c r="AP52" s="40"/>
      <c r="AS52" s="40"/>
      <c r="AT52" s="40"/>
    </row>
    <row r="53" spans="41:46" x14ac:dyDescent="0.25">
      <c r="AO53" s="40"/>
      <c r="AP53" s="40"/>
      <c r="AS53" s="40"/>
      <c r="AT53" s="40"/>
    </row>
    <row r="54" spans="41:46" x14ac:dyDescent="0.25">
      <c r="AO54" s="40"/>
      <c r="AP54" s="40"/>
      <c r="AS54" s="40"/>
      <c r="AT54" s="40"/>
    </row>
    <row r="55" spans="41:46" x14ac:dyDescent="0.25">
      <c r="AO55" s="40"/>
      <c r="AP55" s="40"/>
      <c r="AS55" s="40"/>
      <c r="AT55" s="40"/>
    </row>
    <row r="56" spans="41:46" x14ac:dyDescent="0.25">
      <c r="AO56" s="40"/>
      <c r="AP56" s="40"/>
      <c r="AS56" s="40"/>
      <c r="AT56" s="40"/>
    </row>
    <row r="57" spans="41:46" x14ac:dyDescent="0.25">
      <c r="AO57" s="40"/>
      <c r="AP57" s="40"/>
      <c r="AS57" s="40"/>
      <c r="AT57" s="40"/>
    </row>
    <row r="58" spans="41:46" x14ac:dyDescent="0.25">
      <c r="AO58" s="40"/>
      <c r="AP58" s="40"/>
      <c r="AS58" s="40"/>
      <c r="AT58" s="40"/>
    </row>
    <row r="59" spans="41:46" x14ac:dyDescent="0.25">
      <c r="AO59" s="40"/>
      <c r="AP59" s="40"/>
      <c r="AS59" s="40"/>
      <c r="AT59" s="40"/>
    </row>
    <row r="60" spans="41:46" x14ac:dyDescent="0.25">
      <c r="AO60" s="40"/>
      <c r="AP60" s="40"/>
      <c r="AS60" s="40"/>
      <c r="AT60" s="40"/>
    </row>
    <row r="61" spans="41:46" x14ac:dyDescent="0.25">
      <c r="AO61" s="40"/>
      <c r="AP61" s="40"/>
      <c r="AS61" s="40"/>
      <c r="AT61" s="40"/>
    </row>
    <row r="62" spans="41:46" x14ac:dyDescent="0.25">
      <c r="AO62" s="40"/>
      <c r="AP62" s="40"/>
      <c r="AS62" s="40"/>
      <c r="AT62" s="40"/>
    </row>
    <row r="63" spans="41:46" x14ac:dyDescent="0.25">
      <c r="AO63" s="40"/>
      <c r="AP63" s="40"/>
      <c r="AS63" s="40"/>
      <c r="AT63" s="40"/>
    </row>
    <row r="64" spans="41:46" x14ac:dyDescent="0.25">
      <c r="AO64" s="40"/>
      <c r="AP64" s="40"/>
      <c r="AS64" s="40"/>
      <c r="AT64" s="40"/>
    </row>
    <row r="65" spans="41:46" x14ac:dyDescent="0.25">
      <c r="AO65" s="40"/>
      <c r="AP65" s="40"/>
      <c r="AS65" s="40"/>
      <c r="AT65" s="40"/>
    </row>
    <row r="66" spans="41:46" x14ac:dyDescent="0.25">
      <c r="AO66" s="40"/>
      <c r="AP66" s="40"/>
      <c r="AS66" s="40"/>
      <c r="AT66" s="40"/>
    </row>
    <row r="67" spans="41:46" x14ac:dyDescent="0.25">
      <c r="AO67" s="40"/>
      <c r="AP67" s="40"/>
      <c r="AS67" s="40"/>
      <c r="AT67" s="40"/>
    </row>
    <row r="68" spans="41:46" x14ac:dyDescent="0.25">
      <c r="AO68" s="40"/>
      <c r="AP68" s="40"/>
      <c r="AS68" s="40"/>
      <c r="AT68" s="40"/>
    </row>
    <row r="69" spans="41:46" x14ac:dyDescent="0.25">
      <c r="AO69" s="40"/>
      <c r="AP69" s="40"/>
      <c r="AS69" s="40"/>
      <c r="AT69" s="40"/>
    </row>
    <row r="70" spans="41:46" x14ac:dyDescent="0.25">
      <c r="AO70" s="40"/>
      <c r="AP70" s="40"/>
      <c r="AS70" s="40"/>
      <c r="AT70" s="40"/>
    </row>
    <row r="71" spans="41:46" x14ac:dyDescent="0.25">
      <c r="AO71" s="40"/>
      <c r="AP71" s="40"/>
      <c r="AS71" s="40"/>
      <c r="AT71" s="40"/>
    </row>
    <row r="72" spans="41:46" x14ac:dyDescent="0.25">
      <c r="AO72" s="40"/>
      <c r="AP72" s="40"/>
      <c r="AS72" s="40"/>
      <c r="AT72" s="40"/>
    </row>
    <row r="73" spans="41:46" x14ac:dyDescent="0.25">
      <c r="AO73" s="40"/>
      <c r="AP73" s="40"/>
      <c r="AS73" s="40"/>
      <c r="AT73" s="40"/>
    </row>
    <row r="74" spans="41:46" x14ac:dyDescent="0.25">
      <c r="AO74" s="40"/>
      <c r="AP74" s="40"/>
      <c r="AS74" s="40"/>
      <c r="AT74" s="40"/>
    </row>
    <row r="75" spans="41:46" x14ac:dyDescent="0.25">
      <c r="AO75" s="40"/>
      <c r="AP75" s="40"/>
      <c r="AS75" s="40"/>
      <c r="AT75" s="40"/>
    </row>
    <row r="76" spans="41:46" x14ac:dyDescent="0.25">
      <c r="AO76" s="40"/>
      <c r="AP76" s="40"/>
      <c r="AS76" s="40"/>
      <c r="AT76" s="40"/>
    </row>
    <row r="77" spans="41:46" x14ac:dyDescent="0.25">
      <c r="AO77" s="40"/>
      <c r="AP77" s="40"/>
      <c r="AS77" s="40"/>
      <c r="AT77" s="40"/>
    </row>
    <row r="78" spans="41:46" x14ac:dyDescent="0.25">
      <c r="AO78" s="40"/>
      <c r="AP78" s="40"/>
      <c r="AS78" s="40"/>
      <c r="AT78" s="40"/>
    </row>
    <row r="79" spans="41:46" x14ac:dyDescent="0.25">
      <c r="AO79" s="40"/>
      <c r="AP79" s="40"/>
      <c r="AS79" s="40"/>
      <c r="AT79" s="40"/>
    </row>
    <row r="80" spans="41:46" x14ac:dyDescent="0.25">
      <c r="AO80" s="40"/>
      <c r="AP80" s="40"/>
      <c r="AS80" s="40"/>
      <c r="AT80" s="40"/>
    </row>
    <row r="81" spans="41:46" x14ac:dyDescent="0.25">
      <c r="AO81" s="40"/>
      <c r="AP81" s="40"/>
      <c r="AS81" s="40"/>
      <c r="AT81" s="40"/>
    </row>
    <row r="82" spans="41:46" x14ac:dyDescent="0.25">
      <c r="AO82" s="40"/>
      <c r="AP82" s="40"/>
      <c r="AS82" s="40"/>
      <c r="AT82" s="40"/>
    </row>
    <row r="83" spans="41:46" x14ac:dyDescent="0.25">
      <c r="AO83" s="40"/>
      <c r="AP83" s="40"/>
      <c r="AS83" s="40"/>
      <c r="AT83" s="40"/>
    </row>
    <row r="84" spans="41:46" x14ac:dyDescent="0.25">
      <c r="AO84" s="40"/>
      <c r="AP84" s="40"/>
      <c r="AS84" s="40"/>
      <c r="AT84" s="40"/>
    </row>
    <row r="85" spans="41:46" x14ac:dyDescent="0.25">
      <c r="AO85" s="40"/>
      <c r="AP85" s="40"/>
      <c r="AS85" s="40"/>
      <c r="AT85" s="40"/>
    </row>
    <row r="86" spans="41:46" x14ac:dyDescent="0.25">
      <c r="AO86" s="40"/>
      <c r="AP86" s="40"/>
      <c r="AS86" s="40"/>
      <c r="AT86" s="40"/>
    </row>
    <row r="87" spans="41:46" x14ac:dyDescent="0.25">
      <c r="AO87" s="40"/>
      <c r="AP87" s="40"/>
      <c r="AS87" s="40"/>
      <c r="AT87" s="40"/>
    </row>
    <row r="88" spans="41:46" x14ac:dyDescent="0.25">
      <c r="AO88" s="40"/>
      <c r="AP88" s="40"/>
      <c r="AS88" s="40"/>
      <c r="AT88" s="40"/>
    </row>
    <row r="89" spans="41:46" x14ac:dyDescent="0.25">
      <c r="AO89" s="40"/>
      <c r="AP89" s="40"/>
      <c r="AS89" s="40"/>
      <c r="AT89" s="40"/>
    </row>
    <row r="90" spans="41:46" x14ac:dyDescent="0.25">
      <c r="AO90" s="40"/>
      <c r="AP90" s="40"/>
      <c r="AS90" s="40"/>
      <c r="AT90" s="40"/>
    </row>
    <row r="91" spans="41:46" x14ac:dyDescent="0.25">
      <c r="AO91" s="40"/>
      <c r="AP91" s="40"/>
      <c r="AS91" s="40"/>
      <c r="AT91" s="40"/>
    </row>
    <row r="92" spans="41:46" x14ac:dyDescent="0.25">
      <c r="AO92" s="40"/>
      <c r="AP92" s="40"/>
      <c r="AS92" s="40"/>
      <c r="AT92" s="40"/>
    </row>
    <row r="93" spans="41:46" x14ac:dyDescent="0.25">
      <c r="AO93" s="40"/>
      <c r="AP93" s="40"/>
      <c r="AS93" s="40"/>
      <c r="AT93" s="40"/>
    </row>
    <row r="94" spans="41:46" x14ac:dyDescent="0.25">
      <c r="AO94" s="40"/>
      <c r="AP94" s="40"/>
      <c r="AS94" s="40"/>
      <c r="AT94" s="40"/>
    </row>
    <row r="95" spans="41:46" x14ac:dyDescent="0.25">
      <c r="AO95" s="40"/>
      <c r="AP95" s="40"/>
      <c r="AS95" s="40"/>
      <c r="AT95" s="40"/>
    </row>
    <row r="96" spans="41:46" x14ac:dyDescent="0.25">
      <c r="AO96" s="40"/>
      <c r="AP96" s="40"/>
      <c r="AS96" s="40"/>
      <c r="AT96" s="40"/>
    </row>
    <row r="97" spans="41:46" x14ac:dyDescent="0.25">
      <c r="AO97" s="40"/>
      <c r="AP97" s="40"/>
      <c r="AS97" s="40"/>
      <c r="AT97" s="40"/>
    </row>
    <row r="98" spans="41:46" x14ac:dyDescent="0.25">
      <c r="AO98" s="40"/>
      <c r="AP98" s="40"/>
      <c r="AS98" s="40"/>
      <c r="AT98" s="40"/>
    </row>
    <row r="99" spans="41:46" x14ac:dyDescent="0.25">
      <c r="AO99" s="40"/>
      <c r="AP99" s="40"/>
      <c r="AS99" s="40"/>
      <c r="AT99" s="40"/>
    </row>
    <row r="100" spans="41:46" x14ac:dyDescent="0.25">
      <c r="AO100" s="40"/>
      <c r="AP100" s="40"/>
      <c r="AS100" s="40"/>
      <c r="AT100" s="40"/>
    </row>
    <row r="101" spans="41:46" x14ac:dyDescent="0.25">
      <c r="AO101" s="40"/>
      <c r="AP101" s="40"/>
      <c r="AS101" s="40"/>
      <c r="AT101" s="40"/>
    </row>
    <row r="102" spans="41:46" x14ac:dyDescent="0.25">
      <c r="AO102" s="40"/>
      <c r="AP102" s="40"/>
      <c r="AS102" s="40"/>
      <c r="AT102" s="40"/>
    </row>
    <row r="103" spans="41:46" x14ac:dyDescent="0.25">
      <c r="AO103" s="40"/>
      <c r="AP103" s="40"/>
      <c r="AS103" s="40"/>
      <c r="AT103" s="40"/>
    </row>
    <row r="104" spans="41:46" x14ac:dyDescent="0.25">
      <c r="AO104" s="40"/>
      <c r="AP104" s="40"/>
      <c r="AS104" s="40"/>
      <c r="AT104" s="40"/>
    </row>
    <row r="105" spans="41:46" x14ac:dyDescent="0.25">
      <c r="AO105" s="40"/>
      <c r="AP105" s="40"/>
      <c r="AS105" s="40"/>
      <c r="AT105" s="40"/>
    </row>
    <row r="106" spans="41:46" x14ac:dyDescent="0.25">
      <c r="AO106" s="40"/>
      <c r="AP106" s="40"/>
      <c r="AS106" s="40"/>
      <c r="AT106" s="40"/>
    </row>
    <row r="107" spans="41:46" x14ac:dyDescent="0.25">
      <c r="AO107" s="40"/>
      <c r="AP107" s="40"/>
      <c r="AS107" s="40"/>
      <c r="AT107" s="40"/>
    </row>
    <row r="108" spans="41:46" x14ac:dyDescent="0.25">
      <c r="AO108" s="40"/>
      <c r="AP108" s="40"/>
      <c r="AS108" s="40"/>
      <c r="AT108" s="40"/>
    </row>
    <row r="109" spans="41:46" x14ac:dyDescent="0.25">
      <c r="AO109" s="40"/>
      <c r="AP109" s="40"/>
      <c r="AS109" s="40"/>
      <c r="AT109" s="40"/>
    </row>
    <row r="110" spans="41:46" x14ac:dyDescent="0.25">
      <c r="AO110" s="40"/>
      <c r="AP110" s="40"/>
      <c r="AS110" s="40"/>
      <c r="AT110" s="40"/>
    </row>
    <row r="111" spans="41:46" x14ac:dyDescent="0.25">
      <c r="AO111" s="40"/>
      <c r="AP111" s="40"/>
      <c r="AS111" s="40"/>
      <c r="AT111" s="40"/>
    </row>
    <row r="112" spans="41:46" x14ac:dyDescent="0.25">
      <c r="AO112" s="40"/>
      <c r="AP112" s="40"/>
      <c r="AS112" s="40"/>
      <c r="AT112" s="40"/>
    </row>
    <row r="113" spans="41:46" x14ac:dyDescent="0.25">
      <c r="AO113" s="40"/>
      <c r="AP113" s="40"/>
      <c r="AS113" s="40"/>
      <c r="AT113" s="40"/>
    </row>
    <row r="114" spans="41:46" x14ac:dyDescent="0.25">
      <c r="AO114" s="40"/>
      <c r="AP114" s="40"/>
      <c r="AS114" s="40"/>
      <c r="AT114" s="40"/>
    </row>
    <row r="115" spans="41:46" x14ac:dyDescent="0.25">
      <c r="AO115" s="40"/>
      <c r="AP115" s="40"/>
      <c r="AS115" s="40"/>
      <c r="AT115" s="40"/>
    </row>
    <row r="116" spans="41:46" x14ac:dyDescent="0.25">
      <c r="AO116" s="40"/>
      <c r="AP116" s="40"/>
      <c r="AS116" s="40"/>
      <c r="AT116" s="40"/>
    </row>
    <row r="117" spans="41:46" x14ac:dyDescent="0.25">
      <c r="AO117" s="40"/>
      <c r="AP117" s="40"/>
      <c r="AS117" s="40"/>
      <c r="AT117" s="40"/>
    </row>
    <row r="118" spans="41:46" x14ac:dyDescent="0.25">
      <c r="AO118" s="40"/>
      <c r="AP118" s="40"/>
      <c r="AS118" s="40"/>
      <c r="AT118" s="40"/>
    </row>
    <row r="119" spans="41:46" x14ac:dyDescent="0.25">
      <c r="AO119" s="40"/>
      <c r="AP119" s="40"/>
      <c r="AS119" s="40"/>
      <c r="AT119" s="40"/>
    </row>
    <row r="120" spans="41:46" x14ac:dyDescent="0.25">
      <c r="AO120" s="40"/>
      <c r="AP120" s="40"/>
      <c r="AS120" s="40"/>
      <c r="AT120" s="40"/>
    </row>
    <row r="121" spans="41:46" x14ac:dyDescent="0.25">
      <c r="AO121" s="40"/>
      <c r="AP121" s="40"/>
      <c r="AS121" s="40"/>
      <c r="AT121" s="40"/>
    </row>
    <row r="122" spans="41:46" x14ac:dyDescent="0.25">
      <c r="AO122" s="40"/>
      <c r="AP122" s="40"/>
      <c r="AS122" s="40"/>
      <c r="AT122" s="40"/>
    </row>
    <row r="123" spans="41:46" x14ac:dyDescent="0.25">
      <c r="AO123" s="40"/>
      <c r="AP123" s="40"/>
      <c r="AS123" s="40"/>
      <c r="AT123" s="40"/>
    </row>
    <row r="124" spans="41:46" x14ac:dyDescent="0.25">
      <c r="AO124" s="40"/>
      <c r="AP124" s="40"/>
      <c r="AS124" s="40"/>
      <c r="AT124" s="40"/>
    </row>
    <row r="125" spans="41:46" x14ac:dyDescent="0.25">
      <c r="AO125" s="40"/>
      <c r="AP125" s="40"/>
      <c r="AS125" s="40"/>
      <c r="AT125" s="40"/>
    </row>
    <row r="126" spans="41:46" x14ac:dyDescent="0.25">
      <c r="AO126" s="40"/>
      <c r="AP126" s="40"/>
      <c r="AS126" s="40"/>
      <c r="AT126" s="40"/>
    </row>
    <row r="127" spans="41:46" x14ac:dyDescent="0.25">
      <c r="AO127" s="40"/>
      <c r="AP127" s="40"/>
      <c r="AS127" s="40"/>
      <c r="AT127" s="40"/>
    </row>
    <row r="128" spans="41:46" x14ac:dyDescent="0.25">
      <c r="AO128" s="40"/>
      <c r="AP128" s="40"/>
      <c r="AS128" s="40"/>
      <c r="AT128" s="40"/>
    </row>
    <row r="129" spans="41:46" x14ac:dyDescent="0.25">
      <c r="AO129" s="40"/>
      <c r="AP129" s="40"/>
      <c r="AS129" s="40"/>
      <c r="AT129" s="40"/>
    </row>
    <row r="130" spans="41:46" x14ac:dyDescent="0.25">
      <c r="AO130" s="40"/>
      <c r="AP130" s="40"/>
      <c r="AS130" s="40"/>
      <c r="AT130" s="40"/>
    </row>
    <row r="131" spans="41:46" x14ac:dyDescent="0.25">
      <c r="AO131" s="40"/>
      <c r="AP131" s="40"/>
      <c r="AS131" s="40"/>
      <c r="AT131" s="40"/>
    </row>
    <row r="132" spans="41:46" x14ac:dyDescent="0.25">
      <c r="AO132" s="40"/>
      <c r="AP132" s="40"/>
      <c r="AS132" s="40"/>
      <c r="AT132" s="40"/>
    </row>
    <row r="133" spans="41:46" x14ac:dyDescent="0.25">
      <c r="AO133" s="40"/>
      <c r="AP133" s="40"/>
      <c r="AS133" s="40"/>
      <c r="AT133" s="40"/>
    </row>
    <row r="134" spans="41:46" x14ac:dyDescent="0.25">
      <c r="AO134" s="40"/>
      <c r="AP134" s="40"/>
      <c r="AS134" s="40"/>
      <c r="AT134" s="40"/>
    </row>
    <row r="135" spans="41:46" x14ac:dyDescent="0.25">
      <c r="AO135" s="40"/>
      <c r="AP135" s="40"/>
      <c r="AS135" s="40"/>
      <c r="AT135" s="40"/>
    </row>
    <row r="136" spans="41:46" x14ac:dyDescent="0.25">
      <c r="AO136" s="40"/>
      <c r="AP136" s="40"/>
      <c r="AS136" s="40"/>
      <c r="AT136" s="40"/>
    </row>
    <row r="137" spans="41:46" x14ac:dyDescent="0.25">
      <c r="AO137" s="40"/>
      <c r="AP137" s="40"/>
      <c r="AS137" s="40"/>
      <c r="AT137" s="40"/>
    </row>
    <row r="138" spans="41:46" x14ac:dyDescent="0.25">
      <c r="AO138" s="40"/>
      <c r="AP138" s="40"/>
      <c r="AS138" s="40"/>
      <c r="AT138" s="40"/>
    </row>
    <row r="139" spans="41:46" x14ac:dyDescent="0.25">
      <c r="AO139" s="40"/>
      <c r="AP139" s="40"/>
      <c r="AS139" s="40"/>
      <c r="AT139" s="40"/>
    </row>
    <row r="140" spans="41:46" x14ac:dyDescent="0.25">
      <c r="AO140" s="40"/>
      <c r="AP140" s="40"/>
      <c r="AS140" s="40"/>
      <c r="AT140" s="40"/>
    </row>
    <row r="141" spans="41:46" x14ac:dyDescent="0.25">
      <c r="AO141" s="40"/>
      <c r="AP141" s="40"/>
      <c r="AS141" s="40"/>
      <c r="AT141" s="40"/>
    </row>
    <row r="142" spans="41:46" x14ac:dyDescent="0.25">
      <c r="AO142" s="40"/>
      <c r="AP142" s="40"/>
      <c r="AS142" s="40"/>
      <c r="AT142" s="40"/>
    </row>
    <row r="143" spans="41:46" x14ac:dyDescent="0.25">
      <c r="AO143" s="40"/>
      <c r="AP143" s="40"/>
      <c r="AS143" s="40"/>
      <c r="AT143" s="40"/>
    </row>
    <row r="144" spans="41:46" x14ac:dyDescent="0.25">
      <c r="AO144" s="40"/>
      <c r="AP144" s="40"/>
      <c r="AS144" s="40"/>
      <c r="AT144" s="40"/>
    </row>
    <row r="145" spans="41:46" x14ac:dyDescent="0.25">
      <c r="AO145" s="40"/>
      <c r="AP145" s="40"/>
      <c r="AS145" s="40"/>
      <c r="AT145" s="40"/>
    </row>
    <row r="146" spans="41:46" x14ac:dyDescent="0.25">
      <c r="AO146" s="40"/>
      <c r="AP146" s="40"/>
      <c r="AS146" s="40"/>
      <c r="AT146" s="40"/>
    </row>
    <row r="147" spans="41:46" x14ac:dyDescent="0.25">
      <c r="AO147" s="40"/>
      <c r="AP147" s="40"/>
      <c r="AS147" s="40"/>
      <c r="AT147" s="40"/>
    </row>
    <row r="148" spans="41:46" x14ac:dyDescent="0.25">
      <c r="AO148" s="40"/>
      <c r="AP148" s="40"/>
      <c r="AS148" s="40"/>
      <c r="AT148" s="40"/>
    </row>
    <row r="149" spans="41:46" x14ac:dyDescent="0.25">
      <c r="AO149" s="40"/>
      <c r="AP149" s="40"/>
      <c r="AS149" s="40"/>
      <c r="AT149" s="40"/>
    </row>
    <row r="150" spans="41:46" x14ac:dyDescent="0.25">
      <c r="AO150" s="40"/>
      <c r="AP150" s="40"/>
      <c r="AS150" s="40"/>
      <c r="AT150" s="40"/>
    </row>
    <row r="151" spans="41:46" x14ac:dyDescent="0.25">
      <c r="AO151" s="40"/>
      <c r="AP151" s="40"/>
      <c r="AS151" s="40"/>
      <c r="AT151" s="40"/>
    </row>
    <row r="152" spans="41:46" x14ac:dyDescent="0.25">
      <c r="AO152" s="40"/>
      <c r="AP152" s="40"/>
      <c r="AS152" s="40"/>
      <c r="AT152" s="40"/>
    </row>
    <row r="153" spans="41:46" x14ac:dyDescent="0.25">
      <c r="AO153" s="40"/>
      <c r="AP153" s="40"/>
      <c r="AS153" s="40"/>
      <c r="AT153" s="40"/>
    </row>
    <row r="154" spans="41:46" x14ac:dyDescent="0.25">
      <c r="AO154" s="40"/>
      <c r="AP154" s="40"/>
      <c r="AS154" s="40"/>
      <c r="AT154" s="40"/>
    </row>
    <row r="155" spans="41:46" x14ac:dyDescent="0.25">
      <c r="AO155" s="40"/>
      <c r="AP155" s="40"/>
      <c r="AS155" s="40"/>
      <c r="AT155" s="40"/>
    </row>
    <row r="156" spans="41:46" x14ac:dyDescent="0.25">
      <c r="AO156" s="40"/>
      <c r="AP156" s="40"/>
      <c r="AS156" s="40"/>
      <c r="AT156" s="40"/>
    </row>
    <row r="157" spans="41:46" x14ac:dyDescent="0.25">
      <c r="AO157" s="40"/>
      <c r="AP157" s="40"/>
      <c r="AS157" s="40"/>
      <c r="AT157" s="40"/>
    </row>
    <row r="158" spans="41:46" x14ac:dyDescent="0.25">
      <c r="AO158" s="40"/>
      <c r="AP158" s="40"/>
      <c r="AS158" s="40"/>
      <c r="AT158" s="40"/>
    </row>
    <row r="159" spans="41:46" x14ac:dyDescent="0.25">
      <c r="AO159" s="40"/>
      <c r="AP159" s="40"/>
      <c r="AS159" s="40"/>
      <c r="AT159" s="40"/>
    </row>
    <row r="160" spans="41:46" x14ac:dyDescent="0.25">
      <c r="AO160" s="40"/>
      <c r="AP160" s="40"/>
      <c r="AS160" s="40"/>
      <c r="AT160" s="40"/>
    </row>
    <row r="161" spans="41:46" x14ac:dyDescent="0.25">
      <c r="AO161" s="40"/>
      <c r="AP161" s="40"/>
      <c r="AS161" s="40"/>
      <c r="AT161" s="40"/>
    </row>
    <row r="162" spans="41:46" x14ac:dyDescent="0.25">
      <c r="AO162" s="40"/>
      <c r="AP162" s="40"/>
      <c r="AS162" s="40"/>
      <c r="AT162" s="40"/>
    </row>
    <row r="163" spans="41:46" x14ac:dyDescent="0.25">
      <c r="AO163" s="40"/>
      <c r="AP163" s="40"/>
      <c r="AS163" s="40"/>
      <c r="AT163" s="40"/>
    </row>
    <row r="164" spans="41:46" x14ac:dyDescent="0.25">
      <c r="AO164" s="40"/>
      <c r="AP164" s="40"/>
      <c r="AS164" s="40"/>
      <c r="AT164" s="40"/>
    </row>
    <row r="165" spans="41:46" x14ac:dyDescent="0.25">
      <c r="AO165" s="40"/>
      <c r="AP165" s="40"/>
      <c r="AS165" s="40"/>
      <c r="AT165" s="40"/>
    </row>
    <row r="166" spans="41:46" x14ac:dyDescent="0.25">
      <c r="AO166" s="40"/>
      <c r="AP166" s="40"/>
      <c r="AS166" s="40"/>
      <c r="AT166" s="40"/>
    </row>
    <row r="167" spans="41:46" x14ac:dyDescent="0.25">
      <c r="AO167" s="40"/>
      <c r="AP167" s="40"/>
      <c r="AS167" s="40"/>
      <c r="AT167" s="40"/>
    </row>
    <row r="168" spans="41:46" x14ac:dyDescent="0.25">
      <c r="AO168" s="40"/>
      <c r="AP168" s="40"/>
      <c r="AS168" s="40"/>
      <c r="AT168" s="40"/>
    </row>
    <row r="169" spans="41:46" x14ac:dyDescent="0.25">
      <c r="AO169" s="40"/>
      <c r="AP169" s="40"/>
      <c r="AS169" s="40"/>
      <c r="AT169" s="40"/>
    </row>
    <row r="170" spans="41:46" x14ac:dyDescent="0.25">
      <c r="AO170" s="40"/>
      <c r="AP170" s="40"/>
      <c r="AS170" s="40"/>
      <c r="AT170" s="40"/>
    </row>
    <row r="171" spans="41:46" x14ac:dyDescent="0.25">
      <c r="AO171" s="40"/>
      <c r="AP171" s="40"/>
      <c r="AS171" s="40"/>
      <c r="AT171" s="40"/>
    </row>
    <row r="172" spans="41:46" x14ac:dyDescent="0.25">
      <c r="AO172" s="40"/>
      <c r="AP172" s="40"/>
      <c r="AS172" s="40"/>
      <c r="AT172" s="40"/>
    </row>
    <row r="173" spans="41:46" x14ac:dyDescent="0.25">
      <c r="AO173" s="40"/>
      <c r="AP173" s="40"/>
      <c r="AS173" s="40"/>
      <c r="AT173" s="40"/>
    </row>
    <row r="174" spans="41:46" x14ac:dyDescent="0.25">
      <c r="AO174" s="40"/>
      <c r="AP174" s="40"/>
      <c r="AS174" s="40"/>
      <c r="AT174" s="40"/>
    </row>
    <row r="175" spans="41:46" x14ac:dyDescent="0.25">
      <c r="AO175" s="40"/>
      <c r="AP175" s="40"/>
      <c r="AS175" s="40"/>
      <c r="AT175" s="40"/>
    </row>
    <row r="176" spans="41:46" x14ac:dyDescent="0.25">
      <c r="AO176" s="40"/>
      <c r="AP176" s="40"/>
      <c r="AS176" s="40"/>
      <c r="AT176" s="40"/>
    </row>
    <row r="177" spans="41:46" x14ac:dyDescent="0.25">
      <c r="AO177" s="40"/>
      <c r="AP177" s="40"/>
      <c r="AS177" s="40"/>
      <c r="AT177" s="40"/>
    </row>
    <row r="178" spans="41:46" x14ac:dyDescent="0.25">
      <c r="AO178" s="40"/>
      <c r="AP178" s="40"/>
      <c r="AS178" s="40"/>
      <c r="AT178" s="40"/>
    </row>
    <row r="179" spans="41:46" x14ac:dyDescent="0.25">
      <c r="AO179" s="40"/>
      <c r="AP179" s="40"/>
      <c r="AS179" s="40"/>
      <c r="AT179" s="40"/>
    </row>
    <row r="180" spans="41:46" x14ac:dyDescent="0.25">
      <c r="AO180" s="40"/>
      <c r="AP180" s="40"/>
      <c r="AS180" s="40"/>
      <c r="AT180" s="40"/>
    </row>
    <row r="181" spans="41:46" x14ac:dyDescent="0.25">
      <c r="AO181" s="40"/>
      <c r="AP181" s="40"/>
      <c r="AS181" s="40"/>
      <c r="AT181" s="40"/>
    </row>
    <row r="182" spans="41:46" x14ac:dyDescent="0.25">
      <c r="AO182" s="40"/>
      <c r="AP182" s="40"/>
      <c r="AS182" s="40"/>
      <c r="AT182" s="40"/>
    </row>
    <row r="183" spans="41:46" x14ac:dyDescent="0.25">
      <c r="AO183" s="40"/>
      <c r="AP183" s="40"/>
      <c r="AS183" s="40"/>
      <c r="AT183" s="40"/>
    </row>
    <row r="184" spans="41:46" x14ac:dyDescent="0.25">
      <c r="AO184" s="40"/>
      <c r="AP184" s="40"/>
      <c r="AS184" s="40"/>
      <c r="AT184" s="40"/>
    </row>
    <row r="185" spans="41:46" x14ac:dyDescent="0.25">
      <c r="AO185" s="40"/>
      <c r="AP185" s="40"/>
      <c r="AS185" s="40"/>
      <c r="AT185" s="40"/>
    </row>
    <row r="186" spans="41:46" x14ac:dyDescent="0.25">
      <c r="AO186" s="40"/>
      <c r="AP186" s="40"/>
      <c r="AS186" s="40"/>
      <c r="AT186" s="40"/>
    </row>
    <row r="187" spans="41:46" x14ac:dyDescent="0.25">
      <c r="AO187" s="40"/>
      <c r="AP187" s="40"/>
      <c r="AS187" s="40"/>
      <c r="AT187" s="40"/>
    </row>
    <row r="188" spans="41:46" x14ac:dyDescent="0.25">
      <c r="AO188" s="40"/>
      <c r="AP188" s="40"/>
      <c r="AS188" s="40"/>
      <c r="AT188" s="40"/>
    </row>
    <row r="189" spans="41:46" x14ac:dyDescent="0.25">
      <c r="AO189" s="40"/>
      <c r="AP189" s="40"/>
      <c r="AS189" s="40"/>
      <c r="AT189" s="40"/>
    </row>
    <row r="190" spans="41:46" x14ac:dyDescent="0.25">
      <c r="AO190" s="40"/>
      <c r="AP190" s="40"/>
      <c r="AS190" s="40"/>
      <c r="AT190" s="40"/>
    </row>
    <row r="191" spans="41:46" x14ac:dyDescent="0.25">
      <c r="AO191" s="40"/>
      <c r="AP191" s="40"/>
      <c r="AS191" s="40"/>
      <c r="AT191" s="40"/>
    </row>
    <row r="192" spans="41:46" x14ac:dyDescent="0.25">
      <c r="AO192" s="40"/>
      <c r="AP192" s="40"/>
      <c r="AS192" s="40"/>
      <c r="AT192" s="40"/>
    </row>
    <row r="193" spans="41:46" x14ac:dyDescent="0.25">
      <c r="AO193" s="40"/>
      <c r="AP193" s="40"/>
      <c r="AS193" s="40"/>
      <c r="AT193" s="40"/>
    </row>
    <row r="194" spans="41:46" x14ac:dyDescent="0.25">
      <c r="AO194" s="40"/>
      <c r="AP194" s="40"/>
      <c r="AS194" s="40"/>
      <c r="AT194" s="40"/>
    </row>
    <row r="195" spans="41:46" x14ac:dyDescent="0.25">
      <c r="AO195" s="40"/>
      <c r="AP195" s="40"/>
      <c r="AS195" s="40"/>
      <c r="AT195" s="40"/>
    </row>
    <row r="196" spans="41:46" x14ac:dyDescent="0.25">
      <c r="AO196" s="40"/>
      <c r="AP196" s="40"/>
      <c r="AS196" s="40"/>
      <c r="AT196" s="40"/>
    </row>
    <row r="197" spans="41:46" x14ac:dyDescent="0.25">
      <c r="AO197" s="40"/>
      <c r="AP197" s="40"/>
      <c r="AS197" s="40"/>
      <c r="AT197" s="40"/>
    </row>
    <row r="198" spans="41:46" x14ac:dyDescent="0.25">
      <c r="AO198" s="40"/>
      <c r="AP198" s="40"/>
      <c r="AS198" s="40"/>
      <c r="AT198" s="40"/>
    </row>
    <row r="199" spans="41:46" x14ac:dyDescent="0.25">
      <c r="AO199" s="40"/>
      <c r="AP199" s="40"/>
      <c r="AS199" s="40"/>
      <c r="AT199" s="40"/>
    </row>
    <row r="200" spans="41:46" x14ac:dyDescent="0.25">
      <c r="AO200" s="40"/>
      <c r="AP200" s="40"/>
      <c r="AS200" s="40"/>
      <c r="AT200" s="40"/>
    </row>
    <row r="201" spans="41:46" x14ac:dyDescent="0.25">
      <c r="AO201" s="40"/>
      <c r="AP201" s="40"/>
      <c r="AS201" s="40"/>
      <c r="AT201" s="40"/>
    </row>
    <row r="202" spans="41:46" x14ac:dyDescent="0.25">
      <c r="AO202" s="40"/>
      <c r="AP202" s="40"/>
      <c r="AS202" s="40"/>
      <c r="AT202" s="40"/>
    </row>
    <row r="203" spans="41:46" x14ac:dyDescent="0.25">
      <c r="AO203" s="40"/>
      <c r="AP203" s="40"/>
      <c r="AS203" s="40"/>
      <c r="AT203" s="40"/>
    </row>
    <row r="204" spans="41:46" x14ac:dyDescent="0.25">
      <c r="AO204" s="40"/>
      <c r="AP204" s="40"/>
      <c r="AS204" s="40"/>
      <c r="AT204" s="40"/>
    </row>
    <row r="205" spans="41:46" x14ac:dyDescent="0.25">
      <c r="AO205" s="40"/>
      <c r="AP205" s="40"/>
      <c r="AS205" s="40"/>
      <c r="AT205" s="40"/>
    </row>
    <row r="206" spans="41:46" x14ac:dyDescent="0.25">
      <c r="AO206" s="40"/>
      <c r="AP206" s="40"/>
      <c r="AS206" s="40"/>
      <c r="AT206" s="40"/>
    </row>
    <row r="207" spans="41:46" x14ac:dyDescent="0.25">
      <c r="AO207" s="40"/>
      <c r="AP207" s="40"/>
      <c r="AS207" s="40"/>
      <c r="AT207" s="40"/>
    </row>
    <row r="208" spans="41:46" x14ac:dyDescent="0.25">
      <c r="AO208" s="40"/>
      <c r="AP208" s="40"/>
      <c r="AS208" s="40"/>
      <c r="AT208" s="40"/>
    </row>
    <row r="209" spans="41:46" x14ac:dyDescent="0.25">
      <c r="AO209" s="40"/>
      <c r="AP209" s="40"/>
      <c r="AS209" s="40"/>
      <c r="AT209" s="40"/>
    </row>
    <row r="210" spans="41:46" x14ac:dyDescent="0.25">
      <c r="AO210" s="40"/>
      <c r="AP210" s="40"/>
      <c r="AS210" s="40"/>
      <c r="AT210" s="40"/>
    </row>
    <row r="211" spans="41:46" x14ac:dyDescent="0.25">
      <c r="AO211" s="40"/>
      <c r="AP211" s="40"/>
      <c r="AS211" s="40"/>
      <c r="AT211" s="40"/>
    </row>
    <row r="212" spans="41:46" x14ac:dyDescent="0.25">
      <c r="AO212" s="40"/>
      <c r="AP212" s="40"/>
      <c r="AS212" s="40"/>
      <c r="AT212" s="40"/>
    </row>
    <row r="213" spans="41:46" x14ac:dyDescent="0.25">
      <c r="AO213" s="40"/>
      <c r="AP213" s="40"/>
      <c r="AS213" s="40"/>
      <c r="AT213" s="40"/>
    </row>
    <row r="214" spans="41:46" x14ac:dyDescent="0.25">
      <c r="AO214" s="40"/>
      <c r="AP214" s="40"/>
      <c r="AS214" s="40"/>
      <c r="AT214" s="40"/>
    </row>
    <row r="215" spans="41:46" x14ac:dyDescent="0.25">
      <c r="AO215" s="40"/>
      <c r="AP215" s="40"/>
      <c r="AS215" s="40"/>
      <c r="AT215" s="40"/>
    </row>
    <row r="216" spans="41:46" x14ac:dyDescent="0.25">
      <c r="AO216" s="40"/>
      <c r="AP216" s="40"/>
      <c r="AS216" s="40"/>
      <c r="AT216" s="40"/>
    </row>
    <row r="217" spans="41:46" x14ac:dyDescent="0.25">
      <c r="AO217" s="40"/>
      <c r="AP217" s="40"/>
      <c r="AS217" s="40"/>
      <c r="AT217" s="40"/>
    </row>
    <row r="218" spans="41:46" x14ac:dyDescent="0.25">
      <c r="AO218" s="40"/>
      <c r="AP218" s="40"/>
      <c r="AS218" s="40"/>
      <c r="AT218" s="40"/>
    </row>
    <row r="219" spans="41:46" x14ac:dyDescent="0.25">
      <c r="AO219" s="40"/>
      <c r="AP219" s="40"/>
      <c r="AS219" s="40"/>
      <c r="AT219" s="40"/>
    </row>
    <row r="220" spans="41:46" x14ac:dyDescent="0.25">
      <c r="AO220" s="40"/>
      <c r="AP220" s="40"/>
      <c r="AS220" s="40"/>
      <c r="AT220" s="40"/>
    </row>
    <row r="221" spans="41:46" x14ac:dyDescent="0.25">
      <c r="AO221" s="40"/>
      <c r="AP221" s="40"/>
      <c r="AS221" s="40"/>
      <c r="AT221" s="40"/>
    </row>
    <row r="222" spans="41:46" x14ac:dyDescent="0.25">
      <c r="AO222" s="40"/>
      <c r="AP222" s="40"/>
      <c r="AS222" s="40"/>
      <c r="AT222" s="40"/>
    </row>
    <row r="223" spans="41:46" x14ac:dyDescent="0.25">
      <c r="AO223" s="40"/>
      <c r="AP223" s="40"/>
      <c r="AS223" s="40"/>
      <c r="AT223" s="40"/>
    </row>
    <row r="224" spans="41:46" x14ac:dyDescent="0.25">
      <c r="AO224" s="40"/>
      <c r="AP224" s="40"/>
      <c r="AS224" s="40"/>
      <c r="AT224" s="40"/>
    </row>
    <row r="225" spans="41:46" x14ac:dyDescent="0.25">
      <c r="AO225" s="40"/>
      <c r="AP225" s="40"/>
      <c r="AS225" s="40"/>
      <c r="AT225" s="40"/>
    </row>
    <row r="226" spans="41:46" x14ac:dyDescent="0.25">
      <c r="AO226" s="40"/>
      <c r="AP226" s="40"/>
      <c r="AS226" s="40"/>
      <c r="AT226" s="40"/>
    </row>
    <row r="227" spans="41:46" x14ac:dyDescent="0.25">
      <c r="AO227" s="40"/>
      <c r="AP227" s="40"/>
      <c r="AS227" s="40"/>
      <c r="AT227" s="40"/>
    </row>
    <row r="228" spans="41:46" x14ac:dyDescent="0.25">
      <c r="AO228" s="40"/>
      <c r="AP228" s="40"/>
      <c r="AS228" s="40"/>
      <c r="AT228" s="40"/>
    </row>
    <row r="229" spans="41:46" x14ac:dyDescent="0.25">
      <c r="AO229" s="40"/>
      <c r="AP229" s="40"/>
      <c r="AS229" s="40"/>
      <c r="AT229" s="40"/>
    </row>
    <row r="230" spans="41:46" x14ac:dyDescent="0.25">
      <c r="AO230" s="40"/>
      <c r="AP230" s="40"/>
      <c r="AS230" s="40"/>
      <c r="AT230" s="40"/>
    </row>
    <row r="231" spans="41:46" x14ac:dyDescent="0.25">
      <c r="AO231" s="40"/>
      <c r="AP231" s="40"/>
      <c r="AS231" s="40"/>
      <c r="AT231" s="40"/>
    </row>
    <row r="232" spans="41:46" x14ac:dyDescent="0.25">
      <c r="AO232" s="40"/>
      <c r="AP232" s="40"/>
      <c r="AS232" s="40"/>
      <c r="AT232" s="40"/>
    </row>
    <row r="233" spans="41:46" x14ac:dyDescent="0.25">
      <c r="AO233" s="40"/>
      <c r="AP233" s="40"/>
      <c r="AS233" s="40"/>
      <c r="AT233" s="40"/>
    </row>
    <row r="234" spans="41:46" x14ac:dyDescent="0.25">
      <c r="AO234" s="40"/>
      <c r="AP234" s="40"/>
      <c r="AS234" s="40"/>
      <c r="AT234" s="40"/>
    </row>
    <row r="235" spans="41:46" x14ac:dyDescent="0.25">
      <c r="AO235" s="40"/>
      <c r="AP235" s="40"/>
      <c r="AS235" s="40"/>
      <c r="AT235" s="40"/>
    </row>
    <row r="236" spans="41:46" x14ac:dyDescent="0.25">
      <c r="AO236" s="40"/>
      <c r="AP236" s="40"/>
      <c r="AS236" s="40"/>
      <c r="AT236" s="40"/>
    </row>
    <row r="237" spans="41:46" x14ac:dyDescent="0.25">
      <c r="AO237" s="40"/>
      <c r="AP237" s="40"/>
      <c r="AS237" s="40"/>
      <c r="AT237" s="40"/>
    </row>
    <row r="238" spans="41:46" x14ac:dyDescent="0.25">
      <c r="AO238" s="40"/>
      <c r="AP238" s="40"/>
      <c r="AS238" s="40"/>
      <c r="AT238" s="40"/>
    </row>
    <row r="239" spans="41:46" x14ac:dyDescent="0.25">
      <c r="AO239" s="40"/>
      <c r="AP239" s="40"/>
      <c r="AS239" s="40"/>
      <c r="AT239" s="40"/>
    </row>
    <row r="240" spans="41:46" x14ac:dyDescent="0.25">
      <c r="AO240" s="40"/>
      <c r="AP240" s="40"/>
      <c r="AS240" s="40"/>
      <c r="AT240" s="40"/>
    </row>
    <row r="241" spans="41:46" x14ac:dyDescent="0.25">
      <c r="AO241" s="40"/>
      <c r="AP241" s="40"/>
      <c r="AS241" s="40"/>
      <c r="AT241" s="40"/>
    </row>
    <row r="242" spans="41:46" x14ac:dyDescent="0.25">
      <c r="AO242" s="40"/>
      <c r="AP242" s="40"/>
      <c r="AS242" s="40"/>
      <c r="AT242" s="40"/>
    </row>
    <row r="243" spans="41:46" x14ac:dyDescent="0.25">
      <c r="AO243" s="40"/>
      <c r="AP243" s="40"/>
      <c r="AS243" s="40"/>
      <c r="AT243" s="40"/>
    </row>
    <row r="244" spans="41:46" x14ac:dyDescent="0.25">
      <c r="AO244" s="40"/>
      <c r="AP244" s="40"/>
      <c r="AS244" s="40"/>
      <c r="AT244" s="40"/>
    </row>
    <row r="245" spans="41:46" x14ac:dyDescent="0.25">
      <c r="AO245" s="40"/>
      <c r="AP245" s="40"/>
      <c r="AS245" s="40"/>
      <c r="AT245" s="40"/>
    </row>
    <row r="246" spans="41:46" x14ac:dyDescent="0.25">
      <c r="AO246" s="40"/>
      <c r="AP246" s="40"/>
      <c r="AS246" s="40"/>
      <c r="AT246" s="40"/>
    </row>
    <row r="247" spans="41:46" x14ac:dyDescent="0.25">
      <c r="AO247" s="40"/>
      <c r="AP247" s="40"/>
      <c r="AS247" s="40"/>
      <c r="AT247" s="40"/>
    </row>
    <row r="248" spans="41:46" x14ac:dyDescent="0.25">
      <c r="AO248" s="40"/>
      <c r="AP248" s="40"/>
      <c r="AS248" s="40"/>
      <c r="AT248" s="40"/>
    </row>
    <row r="249" spans="41:46" x14ac:dyDescent="0.25">
      <c r="AO249" s="40"/>
      <c r="AP249" s="40"/>
      <c r="AS249" s="40"/>
      <c r="AT249" s="40"/>
    </row>
    <row r="250" spans="41:46" x14ac:dyDescent="0.25">
      <c r="AO250" s="40"/>
      <c r="AP250" s="40"/>
      <c r="AS250" s="40"/>
      <c r="AT250" s="40"/>
    </row>
    <row r="251" spans="41:46" x14ac:dyDescent="0.25">
      <c r="AO251" s="40"/>
      <c r="AP251" s="40"/>
      <c r="AS251" s="40"/>
      <c r="AT251" s="40"/>
    </row>
    <row r="252" spans="41:46" x14ac:dyDescent="0.25">
      <c r="AO252" s="40"/>
      <c r="AP252" s="40"/>
      <c r="AS252" s="40"/>
      <c r="AT252" s="40"/>
    </row>
    <row r="253" spans="41:46" x14ac:dyDescent="0.25">
      <c r="AO253" s="40"/>
      <c r="AP253" s="40"/>
      <c r="AS253" s="40"/>
      <c r="AT253" s="40"/>
    </row>
    <row r="254" spans="41:46" x14ac:dyDescent="0.25">
      <c r="AO254" s="40"/>
      <c r="AP254" s="40"/>
      <c r="AS254" s="40"/>
      <c r="AT254" s="40"/>
    </row>
    <row r="255" spans="41:46" x14ac:dyDescent="0.25">
      <c r="AO255" s="40"/>
      <c r="AP255" s="40"/>
      <c r="AS255" s="40"/>
      <c r="AT255" s="40"/>
    </row>
    <row r="256" spans="41:46" x14ac:dyDescent="0.25">
      <c r="AO256" s="40"/>
      <c r="AP256" s="40"/>
      <c r="AS256" s="40"/>
      <c r="AT256" s="40"/>
    </row>
    <row r="257" spans="41:46" x14ac:dyDescent="0.25">
      <c r="AO257" s="40"/>
      <c r="AP257" s="40"/>
      <c r="AS257" s="40"/>
      <c r="AT257" s="40"/>
    </row>
    <row r="258" spans="41:46" x14ac:dyDescent="0.25">
      <c r="AO258" s="40"/>
      <c r="AP258" s="40"/>
      <c r="AS258" s="40"/>
      <c r="AT258" s="40"/>
    </row>
    <row r="259" spans="41:46" x14ac:dyDescent="0.25">
      <c r="AO259" s="40"/>
      <c r="AP259" s="40"/>
      <c r="AS259" s="40"/>
      <c r="AT259" s="40"/>
    </row>
    <row r="260" spans="41:46" x14ac:dyDescent="0.25">
      <c r="AO260" s="40"/>
      <c r="AP260" s="40"/>
      <c r="AS260" s="40"/>
      <c r="AT260" s="40"/>
    </row>
    <row r="261" spans="41:46" x14ac:dyDescent="0.25">
      <c r="AO261" s="40"/>
      <c r="AP261" s="40"/>
      <c r="AS261" s="40"/>
      <c r="AT261" s="40"/>
    </row>
    <row r="262" spans="41:46" x14ac:dyDescent="0.25">
      <c r="AO262" s="40"/>
      <c r="AP262" s="40"/>
      <c r="AS262" s="40"/>
      <c r="AT262" s="40"/>
    </row>
    <row r="263" spans="41:46" x14ac:dyDescent="0.25">
      <c r="AO263" s="40"/>
      <c r="AP263" s="40"/>
      <c r="AS263" s="40"/>
      <c r="AT263" s="40"/>
    </row>
    <row r="264" spans="41:46" x14ac:dyDescent="0.25">
      <c r="AO264" s="40"/>
      <c r="AP264" s="40"/>
      <c r="AS264" s="40"/>
      <c r="AT264" s="40"/>
    </row>
    <row r="265" spans="41:46" x14ac:dyDescent="0.25">
      <c r="AO265" s="40"/>
      <c r="AP265" s="40"/>
      <c r="AS265" s="40"/>
      <c r="AT265" s="40"/>
    </row>
    <row r="266" spans="41:46" x14ac:dyDescent="0.25">
      <c r="AO266" s="40"/>
      <c r="AP266" s="40"/>
      <c r="AS266" s="40"/>
      <c r="AT266" s="40"/>
    </row>
    <row r="267" spans="41:46" x14ac:dyDescent="0.25">
      <c r="AO267" s="40"/>
      <c r="AP267" s="40"/>
      <c r="AS267" s="40"/>
      <c r="AT267" s="40"/>
    </row>
    <row r="268" spans="41:46" x14ac:dyDescent="0.25">
      <c r="AO268" s="40"/>
      <c r="AP268" s="40"/>
      <c r="AS268" s="40"/>
      <c r="AT268" s="40"/>
    </row>
    <row r="269" spans="41:46" x14ac:dyDescent="0.25">
      <c r="AO269" s="40"/>
      <c r="AP269" s="40"/>
      <c r="AS269" s="40"/>
      <c r="AT269" s="40"/>
    </row>
    <row r="270" spans="41:46" x14ac:dyDescent="0.25">
      <c r="AO270" s="40"/>
      <c r="AP270" s="40"/>
      <c r="AS270" s="40"/>
      <c r="AT270" s="40"/>
    </row>
    <row r="271" spans="41:46" x14ac:dyDescent="0.25">
      <c r="AO271" s="40"/>
      <c r="AP271" s="40"/>
      <c r="AS271" s="40"/>
      <c r="AT271" s="40"/>
    </row>
    <row r="272" spans="41:46" x14ac:dyDescent="0.25">
      <c r="AO272" s="40"/>
      <c r="AP272" s="40"/>
      <c r="AS272" s="40"/>
      <c r="AT272" s="40"/>
    </row>
    <row r="273" spans="41:46" x14ac:dyDescent="0.25">
      <c r="AO273" s="40"/>
      <c r="AP273" s="40"/>
      <c r="AS273" s="40"/>
      <c r="AT273" s="40"/>
    </row>
    <row r="274" spans="41:46" x14ac:dyDescent="0.25">
      <c r="AO274" s="40"/>
      <c r="AP274" s="40"/>
      <c r="AS274" s="40"/>
      <c r="AT274" s="40"/>
    </row>
    <row r="275" spans="41:46" x14ac:dyDescent="0.25">
      <c r="AO275" s="40"/>
      <c r="AP275" s="40"/>
      <c r="AS275" s="40"/>
      <c r="AT275" s="40"/>
    </row>
    <row r="276" spans="41:46" x14ac:dyDescent="0.25">
      <c r="AO276" s="40"/>
      <c r="AP276" s="40"/>
      <c r="AS276" s="40"/>
      <c r="AT276" s="40"/>
    </row>
    <row r="277" spans="41:46" x14ac:dyDescent="0.25">
      <c r="AO277" s="40"/>
      <c r="AP277" s="40"/>
      <c r="AS277" s="40"/>
      <c r="AT277" s="40"/>
    </row>
    <row r="278" spans="41:46" x14ac:dyDescent="0.25">
      <c r="AO278" s="40"/>
      <c r="AP278" s="40"/>
      <c r="AS278" s="40"/>
      <c r="AT278" s="40"/>
    </row>
    <row r="279" spans="41:46" x14ac:dyDescent="0.25">
      <c r="AO279" s="40"/>
      <c r="AP279" s="40"/>
      <c r="AS279" s="40"/>
      <c r="AT279" s="40"/>
    </row>
    <row r="280" spans="41:46" x14ac:dyDescent="0.25">
      <c r="AO280" s="40"/>
      <c r="AP280" s="40"/>
      <c r="AS280" s="40"/>
      <c r="AT280" s="40"/>
    </row>
    <row r="281" spans="41:46" x14ac:dyDescent="0.25">
      <c r="AO281" s="40"/>
      <c r="AP281" s="40"/>
      <c r="AS281" s="40"/>
      <c r="AT281" s="40"/>
    </row>
    <row r="282" spans="41:46" x14ac:dyDescent="0.25">
      <c r="AO282" s="40"/>
      <c r="AP282" s="40"/>
      <c r="AS282" s="40"/>
      <c r="AT282" s="40"/>
    </row>
    <row r="283" spans="41:46" x14ac:dyDescent="0.25">
      <c r="AO283" s="40"/>
      <c r="AP283" s="40"/>
      <c r="AS283" s="40"/>
      <c r="AT283" s="40"/>
    </row>
    <row r="284" spans="41:46" x14ac:dyDescent="0.25">
      <c r="AO284" s="40"/>
      <c r="AP284" s="40"/>
      <c r="AS284" s="40"/>
      <c r="AT284" s="40"/>
    </row>
    <row r="285" spans="41:46" x14ac:dyDescent="0.25">
      <c r="AO285" s="40"/>
      <c r="AP285" s="40"/>
      <c r="AS285" s="40"/>
      <c r="AT285" s="40"/>
    </row>
    <row r="286" spans="41:46" x14ac:dyDescent="0.25">
      <c r="AO286" s="40"/>
      <c r="AP286" s="40"/>
      <c r="AS286" s="40"/>
      <c r="AT286" s="40"/>
    </row>
    <row r="287" spans="41:46" x14ac:dyDescent="0.25">
      <c r="AO287" s="40"/>
      <c r="AP287" s="40"/>
      <c r="AS287" s="40"/>
      <c r="AT287" s="40"/>
    </row>
    <row r="288" spans="41:46" x14ac:dyDescent="0.25">
      <c r="AO288" s="40"/>
      <c r="AP288" s="40"/>
      <c r="AS288" s="40"/>
      <c r="AT288" s="40"/>
    </row>
    <row r="289" spans="41:46" x14ac:dyDescent="0.25">
      <c r="AO289" s="40"/>
      <c r="AP289" s="40"/>
      <c r="AS289" s="40"/>
      <c r="AT289" s="40"/>
    </row>
    <row r="290" spans="41:46" x14ac:dyDescent="0.25">
      <c r="AO290" s="40"/>
      <c r="AP290" s="40"/>
      <c r="AS290" s="40"/>
      <c r="AT290" s="40"/>
    </row>
    <row r="291" spans="41:46" x14ac:dyDescent="0.25">
      <c r="AO291" s="40"/>
      <c r="AP291" s="40"/>
      <c r="AS291" s="40"/>
      <c r="AT291" s="40"/>
    </row>
    <row r="292" spans="41:46" x14ac:dyDescent="0.25">
      <c r="AO292" s="40"/>
      <c r="AP292" s="40"/>
      <c r="AS292" s="40"/>
      <c r="AT292" s="40"/>
    </row>
    <row r="293" spans="41:46" x14ac:dyDescent="0.25">
      <c r="AO293" s="40"/>
      <c r="AP293" s="40"/>
      <c r="AS293" s="40"/>
      <c r="AT293" s="40"/>
    </row>
    <row r="294" spans="41:46" x14ac:dyDescent="0.25">
      <c r="AO294" s="40"/>
      <c r="AP294" s="40"/>
      <c r="AS294" s="40"/>
      <c r="AT294" s="40"/>
    </row>
    <row r="295" spans="41:46" x14ac:dyDescent="0.25">
      <c r="AO295" s="40"/>
      <c r="AP295" s="40"/>
      <c r="AS295" s="40"/>
      <c r="AT295" s="40"/>
    </row>
    <row r="296" spans="41:46" x14ac:dyDescent="0.25">
      <c r="AO296" s="40"/>
      <c r="AP296" s="40"/>
      <c r="AS296" s="40"/>
      <c r="AT296" s="40"/>
    </row>
    <row r="297" spans="41:46" x14ac:dyDescent="0.25">
      <c r="AO297" s="40"/>
      <c r="AP297" s="40"/>
      <c r="AS297" s="40"/>
      <c r="AT297" s="40"/>
    </row>
    <row r="298" spans="41:46" x14ac:dyDescent="0.25">
      <c r="AO298" s="40"/>
      <c r="AP298" s="40"/>
      <c r="AS298" s="40"/>
      <c r="AT298" s="40"/>
    </row>
    <row r="299" spans="41:46" x14ac:dyDescent="0.25">
      <c r="AO299" s="40"/>
      <c r="AP299" s="40"/>
      <c r="AS299" s="40"/>
      <c r="AT299" s="40"/>
    </row>
    <row r="300" spans="41:46" x14ac:dyDescent="0.25">
      <c r="AO300" s="40"/>
      <c r="AP300" s="40"/>
      <c r="AS300" s="40"/>
      <c r="AT300" s="40"/>
    </row>
    <row r="301" spans="41:46" x14ac:dyDescent="0.25">
      <c r="AO301" s="40"/>
      <c r="AP301" s="40"/>
      <c r="AS301" s="40"/>
      <c r="AT301" s="40"/>
    </row>
    <row r="302" spans="41:46" x14ac:dyDescent="0.25">
      <c r="AO302" s="40"/>
      <c r="AP302" s="40"/>
      <c r="AS302" s="40"/>
      <c r="AT302" s="40"/>
    </row>
    <row r="303" spans="41:46" x14ac:dyDescent="0.25">
      <c r="AO303" s="40"/>
      <c r="AP303" s="40"/>
      <c r="AS303" s="40"/>
      <c r="AT303" s="40"/>
    </row>
    <row r="304" spans="41:46" x14ac:dyDescent="0.25">
      <c r="AO304" s="40"/>
      <c r="AP304" s="40"/>
      <c r="AS304" s="40"/>
      <c r="AT304" s="40"/>
    </row>
    <row r="305" spans="41:46" x14ac:dyDescent="0.25">
      <c r="AO305" s="40"/>
      <c r="AP305" s="40"/>
      <c r="AS305" s="40"/>
      <c r="AT305" s="40"/>
    </row>
    <row r="306" spans="41:46" x14ac:dyDescent="0.25">
      <c r="AO306" s="40"/>
      <c r="AP306" s="40"/>
      <c r="AS306" s="40"/>
      <c r="AT306" s="40"/>
    </row>
    <row r="307" spans="41:46" x14ac:dyDescent="0.25">
      <c r="AO307" s="40"/>
      <c r="AP307" s="40"/>
      <c r="AS307" s="40"/>
      <c r="AT307" s="40"/>
    </row>
    <row r="308" spans="41:46" x14ac:dyDescent="0.25">
      <c r="AO308" s="40"/>
      <c r="AP308" s="40"/>
      <c r="AS308" s="40"/>
      <c r="AT308" s="40"/>
    </row>
    <row r="309" spans="41:46" x14ac:dyDescent="0.25">
      <c r="AO309" s="40"/>
      <c r="AP309" s="40"/>
      <c r="AS309" s="40"/>
      <c r="AT309" s="40"/>
    </row>
    <row r="310" spans="41:46" x14ac:dyDescent="0.25">
      <c r="AO310" s="40"/>
      <c r="AP310" s="40"/>
      <c r="AS310" s="40"/>
      <c r="AT310" s="40"/>
    </row>
    <row r="311" spans="41:46" x14ac:dyDescent="0.25">
      <c r="AO311" s="40"/>
      <c r="AP311" s="40"/>
      <c r="AS311" s="40"/>
      <c r="AT311" s="40"/>
    </row>
    <row r="312" spans="41:46" x14ac:dyDescent="0.25">
      <c r="AO312" s="40"/>
      <c r="AP312" s="40"/>
      <c r="AS312" s="40"/>
      <c r="AT312" s="40"/>
    </row>
    <row r="313" spans="41:46" x14ac:dyDescent="0.25">
      <c r="AO313" s="40"/>
      <c r="AP313" s="40"/>
      <c r="AS313" s="40"/>
      <c r="AT313" s="40"/>
    </row>
    <row r="314" spans="41:46" x14ac:dyDescent="0.25">
      <c r="AO314" s="40"/>
      <c r="AP314" s="40"/>
      <c r="AS314" s="40"/>
      <c r="AT314" s="40"/>
    </row>
    <row r="315" spans="41:46" x14ac:dyDescent="0.25">
      <c r="AO315" s="40"/>
      <c r="AP315" s="40"/>
      <c r="AS315" s="40"/>
      <c r="AT315" s="40"/>
    </row>
    <row r="316" spans="41:46" x14ac:dyDescent="0.25">
      <c r="AO316" s="40"/>
      <c r="AP316" s="40"/>
      <c r="AS316" s="40"/>
      <c r="AT316" s="40"/>
    </row>
    <row r="317" spans="41:46" x14ac:dyDescent="0.25">
      <c r="AO317" s="40"/>
      <c r="AP317" s="40"/>
      <c r="AS317" s="40"/>
      <c r="AT317" s="40"/>
    </row>
    <row r="318" spans="41:46" x14ac:dyDescent="0.25">
      <c r="AO318" s="40"/>
      <c r="AP318" s="40"/>
      <c r="AS318" s="40"/>
      <c r="AT318" s="40"/>
    </row>
    <row r="319" spans="41:46" x14ac:dyDescent="0.25">
      <c r="AO319" s="40"/>
      <c r="AP319" s="40"/>
      <c r="AS319" s="40"/>
      <c r="AT319" s="40"/>
    </row>
    <row r="320" spans="41:46" x14ac:dyDescent="0.25">
      <c r="AO320" s="40"/>
      <c r="AP320" s="40"/>
      <c r="AS320" s="40"/>
      <c r="AT320" s="40"/>
    </row>
    <row r="321" spans="41:46" x14ac:dyDescent="0.25">
      <c r="AO321" s="40"/>
      <c r="AP321" s="40"/>
      <c r="AS321" s="40"/>
      <c r="AT321" s="40"/>
    </row>
    <row r="322" spans="41:46" x14ac:dyDescent="0.25">
      <c r="AO322" s="40"/>
      <c r="AP322" s="40"/>
      <c r="AS322" s="40"/>
      <c r="AT322" s="40"/>
    </row>
    <row r="323" spans="41:46" x14ac:dyDescent="0.25">
      <c r="AO323" s="40"/>
      <c r="AP323" s="40"/>
      <c r="AS323" s="40"/>
      <c r="AT323" s="40"/>
    </row>
    <row r="324" spans="41:46" x14ac:dyDescent="0.25">
      <c r="AO324" s="40"/>
      <c r="AP324" s="40"/>
      <c r="AS324" s="40"/>
      <c r="AT324" s="40"/>
    </row>
    <row r="325" spans="41:46" x14ac:dyDescent="0.25">
      <c r="AO325" s="40"/>
      <c r="AP325" s="40"/>
      <c r="AS325" s="40"/>
      <c r="AT325" s="40"/>
    </row>
    <row r="326" spans="41:46" x14ac:dyDescent="0.25">
      <c r="AO326" s="40"/>
      <c r="AP326" s="40"/>
      <c r="AS326" s="40"/>
      <c r="AT326" s="40"/>
    </row>
    <row r="327" spans="41:46" x14ac:dyDescent="0.25">
      <c r="AO327" s="40"/>
      <c r="AP327" s="40"/>
      <c r="AS327" s="40"/>
      <c r="AT327" s="40"/>
    </row>
    <row r="328" spans="41:46" x14ac:dyDescent="0.25">
      <c r="AO328" s="40"/>
      <c r="AP328" s="40"/>
      <c r="AS328" s="40"/>
      <c r="AT328" s="40"/>
    </row>
    <row r="329" spans="41:46" x14ac:dyDescent="0.25">
      <c r="AO329" s="40"/>
      <c r="AP329" s="40"/>
      <c r="AS329" s="40"/>
      <c r="AT329" s="40"/>
    </row>
    <row r="330" spans="41:46" x14ac:dyDescent="0.25">
      <c r="AO330" s="40"/>
      <c r="AP330" s="40"/>
      <c r="AS330" s="40"/>
      <c r="AT330" s="40"/>
    </row>
    <row r="331" spans="41:46" x14ac:dyDescent="0.25">
      <c r="AO331" s="40"/>
      <c r="AP331" s="40"/>
      <c r="AS331" s="40"/>
      <c r="AT331" s="40"/>
    </row>
    <row r="332" spans="41:46" x14ac:dyDescent="0.25">
      <c r="AO332" s="40"/>
      <c r="AP332" s="40"/>
      <c r="AS332" s="40"/>
      <c r="AT332" s="40"/>
    </row>
    <row r="333" spans="41:46" x14ac:dyDescent="0.25">
      <c r="AO333" s="40"/>
      <c r="AP333" s="40"/>
      <c r="AS333" s="40"/>
      <c r="AT333" s="40"/>
    </row>
    <row r="334" spans="41:46" x14ac:dyDescent="0.25">
      <c r="AO334" s="40"/>
      <c r="AP334" s="40"/>
      <c r="AS334" s="40"/>
      <c r="AT334" s="40"/>
    </row>
    <row r="335" spans="41:46" x14ac:dyDescent="0.25">
      <c r="AO335" s="40"/>
      <c r="AP335" s="40"/>
      <c r="AS335" s="40"/>
      <c r="AT335" s="40"/>
    </row>
    <row r="336" spans="41:46" x14ac:dyDescent="0.25">
      <c r="AO336" s="40"/>
      <c r="AP336" s="40"/>
      <c r="AS336" s="40"/>
      <c r="AT336" s="40"/>
    </row>
    <row r="337" spans="41:46" x14ac:dyDescent="0.25">
      <c r="AO337" s="40"/>
      <c r="AP337" s="40"/>
      <c r="AS337" s="40"/>
      <c r="AT337" s="40"/>
    </row>
    <row r="338" spans="41:46" x14ac:dyDescent="0.25">
      <c r="AO338" s="40"/>
      <c r="AP338" s="40"/>
      <c r="AS338" s="40"/>
      <c r="AT338" s="40"/>
    </row>
    <row r="339" spans="41:46" x14ac:dyDescent="0.25">
      <c r="AO339" s="40"/>
      <c r="AP339" s="40"/>
      <c r="AS339" s="40"/>
      <c r="AT339" s="40"/>
    </row>
    <row r="340" spans="41:46" x14ac:dyDescent="0.25">
      <c r="AO340" s="40"/>
      <c r="AP340" s="40"/>
      <c r="AS340" s="40"/>
      <c r="AT340" s="40"/>
    </row>
    <row r="341" spans="41:46" x14ac:dyDescent="0.25">
      <c r="AO341" s="40"/>
      <c r="AP341" s="40"/>
      <c r="AS341" s="40"/>
      <c r="AT341" s="40"/>
    </row>
    <row r="342" spans="41:46" x14ac:dyDescent="0.25">
      <c r="AO342" s="40"/>
      <c r="AP342" s="40"/>
      <c r="AS342" s="40"/>
      <c r="AT342" s="40"/>
    </row>
    <row r="343" spans="41:46" x14ac:dyDescent="0.25">
      <c r="AO343" s="40"/>
      <c r="AP343" s="40"/>
      <c r="AS343" s="40"/>
      <c r="AT343" s="40"/>
    </row>
    <row r="344" spans="41:46" x14ac:dyDescent="0.25">
      <c r="AO344" s="40"/>
      <c r="AP344" s="40"/>
      <c r="AS344" s="40"/>
      <c r="AT344" s="40"/>
    </row>
    <row r="345" spans="41:46" x14ac:dyDescent="0.25">
      <c r="AO345" s="40"/>
      <c r="AP345" s="40"/>
      <c r="AS345" s="40"/>
      <c r="AT345" s="40"/>
    </row>
    <row r="346" spans="41:46" x14ac:dyDescent="0.25">
      <c r="AO346" s="40"/>
      <c r="AP346" s="40"/>
      <c r="AS346" s="40"/>
      <c r="AT346" s="40"/>
    </row>
    <row r="347" spans="41:46" x14ac:dyDescent="0.25">
      <c r="AO347" s="40"/>
      <c r="AP347" s="40"/>
      <c r="AS347" s="40"/>
      <c r="AT347" s="40"/>
    </row>
    <row r="348" spans="41:46" x14ac:dyDescent="0.25">
      <c r="AO348" s="40"/>
      <c r="AP348" s="40"/>
      <c r="AS348" s="40"/>
      <c r="AT348" s="40"/>
    </row>
    <row r="349" spans="41:46" x14ac:dyDescent="0.25">
      <c r="AO349" s="40"/>
      <c r="AP349" s="40"/>
      <c r="AS349" s="40"/>
      <c r="AT349" s="40"/>
    </row>
    <row r="350" spans="41:46" x14ac:dyDescent="0.25">
      <c r="AO350" s="40"/>
      <c r="AP350" s="40"/>
      <c r="AS350" s="40"/>
      <c r="AT350" s="40"/>
    </row>
    <row r="351" spans="41:46" x14ac:dyDescent="0.25">
      <c r="AO351" s="40"/>
      <c r="AP351" s="40"/>
      <c r="AS351" s="40"/>
      <c r="AT351" s="40"/>
    </row>
    <row r="352" spans="41:46" x14ac:dyDescent="0.25">
      <c r="AO352" s="40"/>
      <c r="AP352" s="40"/>
      <c r="AS352" s="40"/>
      <c r="AT352" s="40"/>
    </row>
    <row r="353" spans="41:46" x14ac:dyDescent="0.25">
      <c r="AO353" s="40"/>
      <c r="AP353" s="40"/>
      <c r="AS353" s="40"/>
      <c r="AT353" s="40"/>
    </row>
    <row r="354" spans="41:46" x14ac:dyDescent="0.25">
      <c r="AO354" s="40"/>
      <c r="AP354" s="40"/>
      <c r="AS354" s="40"/>
      <c r="AT354" s="40"/>
    </row>
    <row r="355" spans="41:46" x14ac:dyDescent="0.25">
      <c r="AO355" s="40"/>
      <c r="AP355" s="40"/>
      <c r="AS355" s="40"/>
      <c r="AT355" s="40"/>
    </row>
    <row r="356" spans="41:46" x14ac:dyDescent="0.25">
      <c r="AO356" s="40"/>
      <c r="AP356" s="40"/>
      <c r="AS356" s="40"/>
      <c r="AT356" s="40"/>
    </row>
    <row r="357" spans="41:46" x14ac:dyDescent="0.25">
      <c r="AO357" s="40"/>
      <c r="AP357" s="40"/>
      <c r="AS357" s="40"/>
      <c r="AT357" s="40"/>
    </row>
    <row r="358" spans="41:46" x14ac:dyDescent="0.25">
      <c r="AO358" s="40"/>
      <c r="AP358" s="40"/>
      <c r="AS358" s="40"/>
      <c r="AT358" s="40"/>
    </row>
    <row r="359" spans="41:46" x14ac:dyDescent="0.25">
      <c r="AO359" s="40"/>
      <c r="AP359" s="40"/>
      <c r="AS359" s="40"/>
      <c r="AT359" s="40"/>
    </row>
    <row r="360" spans="41:46" x14ac:dyDescent="0.25">
      <c r="AO360" s="40"/>
      <c r="AP360" s="40"/>
      <c r="AS360" s="40"/>
      <c r="AT360" s="40"/>
    </row>
    <row r="361" spans="41:46" x14ac:dyDescent="0.25">
      <c r="AO361" s="40"/>
      <c r="AP361" s="40"/>
      <c r="AS361" s="40"/>
      <c r="AT361" s="40"/>
    </row>
    <row r="362" spans="41:46" x14ac:dyDescent="0.25">
      <c r="AO362" s="40"/>
      <c r="AP362" s="40"/>
      <c r="AS362" s="40"/>
      <c r="AT362" s="40"/>
    </row>
    <row r="363" spans="41:46" x14ac:dyDescent="0.25">
      <c r="AO363" s="40"/>
      <c r="AP363" s="40"/>
      <c r="AS363" s="40"/>
      <c r="AT363" s="40"/>
    </row>
    <row r="364" spans="41:46" x14ac:dyDescent="0.25">
      <c r="AO364" s="40"/>
      <c r="AP364" s="40"/>
      <c r="AS364" s="40"/>
      <c r="AT364" s="40"/>
    </row>
    <row r="365" spans="41:46" x14ac:dyDescent="0.25">
      <c r="AO365" s="40"/>
      <c r="AP365" s="40"/>
      <c r="AS365" s="40"/>
      <c r="AT365" s="40"/>
    </row>
    <row r="366" spans="41:46" x14ac:dyDescent="0.25">
      <c r="AO366" s="40"/>
      <c r="AP366" s="40"/>
      <c r="AS366" s="40"/>
      <c r="AT366" s="40"/>
    </row>
    <row r="367" spans="41:46" x14ac:dyDescent="0.25">
      <c r="AO367" s="40"/>
      <c r="AP367" s="40"/>
      <c r="AS367" s="40"/>
      <c r="AT367" s="40"/>
    </row>
    <row r="368" spans="41:46" x14ac:dyDescent="0.25">
      <c r="AO368" s="40"/>
      <c r="AP368" s="40"/>
      <c r="AS368" s="40"/>
      <c r="AT368" s="40"/>
    </row>
    <row r="369" spans="41:46" x14ac:dyDescent="0.25">
      <c r="AO369" s="40"/>
      <c r="AP369" s="40"/>
      <c r="AS369" s="40"/>
      <c r="AT369" s="40"/>
    </row>
    <row r="370" spans="41:46" x14ac:dyDescent="0.25">
      <c r="AO370" s="40"/>
      <c r="AP370" s="40"/>
      <c r="AS370" s="40"/>
      <c r="AT370" s="40"/>
    </row>
    <row r="371" spans="41:46" x14ac:dyDescent="0.25">
      <c r="AO371" s="40"/>
      <c r="AP371" s="40"/>
      <c r="AS371" s="40"/>
      <c r="AT371" s="40"/>
    </row>
    <row r="372" spans="41:46" x14ac:dyDescent="0.25">
      <c r="AO372" s="40"/>
      <c r="AP372" s="40"/>
      <c r="AS372" s="40"/>
      <c r="AT372" s="40"/>
    </row>
    <row r="373" spans="41:46" x14ac:dyDescent="0.25">
      <c r="AO373" s="40"/>
      <c r="AP373" s="40"/>
      <c r="AS373" s="40"/>
      <c r="AT373" s="40"/>
    </row>
    <row r="374" spans="41:46" x14ac:dyDescent="0.25">
      <c r="AO374" s="40"/>
      <c r="AP374" s="40"/>
      <c r="AS374" s="40"/>
      <c r="AT374" s="40"/>
    </row>
    <row r="375" spans="41:46" x14ac:dyDescent="0.25">
      <c r="AO375" s="40"/>
      <c r="AP375" s="40"/>
      <c r="AS375" s="40"/>
      <c r="AT375" s="40"/>
    </row>
    <row r="376" spans="41:46" x14ac:dyDescent="0.25">
      <c r="AO376" s="40"/>
      <c r="AP376" s="40"/>
      <c r="AS376" s="40"/>
      <c r="AT376" s="40"/>
    </row>
    <row r="377" spans="41:46" x14ac:dyDescent="0.25">
      <c r="AO377" s="40"/>
      <c r="AP377" s="40"/>
      <c r="AS377" s="40"/>
      <c r="AT377" s="40"/>
    </row>
    <row r="378" spans="41:46" x14ac:dyDescent="0.25">
      <c r="AO378" s="40"/>
      <c r="AP378" s="40"/>
      <c r="AS378" s="40"/>
      <c r="AT378" s="40"/>
    </row>
    <row r="379" spans="41:46" x14ac:dyDescent="0.25">
      <c r="AO379" s="40"/>
      <c r="AP379" s="40"/>
      <c r="AS379" s="40"/>
      <c r="AT379" s="40"/>
    </row>
    <row r="380" spans="41:46" x14ac:dyDescent="0.25">
      <c r="AO380" s="40"/>
      <c r="AP380" s="40"/>
      <c r="AS380" s="40"/>
      <c r="AT380" s="40"/>
    </row>
    <row r="381" spans="41:46" x14ac:dyDescent="0.25">
      <c r="AO381" s="40"/>
      <c r="AP381" s="40"/>
      <c r="AS381" s="40"/>
      <c r="AT381" s="40"/>
    </row>
    <row r="382" spans="41:46" x14ac:dyDescent="0.25">
      <c r="AO382" s="40"/>
      <c r="AP382" s="40"/>
      <c r="AS382" s="40"/>
      <c r="AT382" s="40"/>
    </row>
    <row r="383" spans="41:46" x14ac:dyDescent="0.25">
      <c r="AO383" s="40"/>
      <c r="AP383" s="40"/>
      <c r="AS383" s="40"/>
      <c r="AT383" s="40"/>
    </row>
    <row r="384" spans="41:46" x14ac:dyDescent="0.25">
      <c r="AO384" s="40"/>
      <c r="AP384" s="40"/>
      <c r="AS384" s="40"/>
      <c r="AT384" s="40"/>
    </row>
    <row r="385" spans="41:46" x14ac:dyDescent="0.25">
      <c r="AO385" s="40"/>
      <c r="AP385" s="40"/>
      <c r="AS385" s="40"/>
      <c r="AT385" s="40"/>
    </row>
    <row r="386" spans="41:46" x14ac:dyDescent="0.25">
      <c r="AO386" s="40"/>
      <c r="AP386" s="40"/>
      <c r="AS386" s="40"/>
      <c r="AT386" s="40"/>
    </row>
    <row r="387" spans="41:46" x14ac:dyDescent="0.25">
      <c r="AO387" s="40"/>
      <c r="AP387" s="40"/>
      <c r="AS387" s="40"/>
      <c r="AT387" s="40"/>
    </row>
    <row r="388" spans="41:46" x14ac:dyDescent="0.25">
      <c r="AO388" s="40"/>
      <c r="AP388" s="40"/>
      <c r="AS388" s="40"/>
      <c r="AT388" s="40"/>
    </row>
    <row r="389" spans="41:46" x14ac:dyDescent="0.25">
      <c r="AO389" s="40"/>
      <c r="AP389" s="40"/>
      <c r="AS389" s="40"/>
      <c r="AT389" s="40"/>
    </row>
    <row r="390" spans="41:46" x14ac:dyDescent="0.25">
      <c r="AO390" s="40"/>
      <c r="AP390" s="40"/>
      <c r="AS390" s="40"/>
      <c r="AT390" s="40"/>
    </row>
    <row r="391" spans="41:46" x14ac:dyDescent="0.25">
      <c r="AO391" s="40"/>
      <c r="AP391" s="40"/>
      <c r="AS391" s="40"/>
      <c r="AT391" s="40"/>
    </row>
    <row r="392" spans="41:46" x14ac:dyDescent="0.25">
      <c r="AO392" s="40"/>
      <c r="AP392" s="40"/>
      <c r="AS392" s="40"/>
      <c r="AT392" s="40"/>
    </row>
    <row r="393" spans="41:46" x14ac:dyDescent="0.25">
      <c r="AO393" s="40"/>
      <c r="AP393" s="40"/>
      <c r="AS393" s="40"/>
      <c r="AT393" s="40"/>
    </row>
    <row r="394" spans="41:46" x14ac:dyDescent="0.25">
      <c r="AO394" s="40"/>
      <c r="AP394" s="40"/>
      <c r="AS394" s="40"/>
      <c r="AT394" s="40"/>
    </row>
    <row r="395" spans="41:46" x14ac:dyDescent="0.25">
      <c r="AO395" s="40"/>
      <c r="AP395" s="40"/>
      <c r="AS395" s="40"/>
      <c r="AT395" s="40"/>
    </row>
    <row r="396" spans="41:46" x14ac:dyDescent="0.25">
      <c r="AO396" s="40"/>
      <c r="AP396" s="40"/>
      <c r="AS396" s="40"/>
      <c r="AT396" s="40"/>
    </row>
    <row r="397" spans="41:46" x14ac:dyDescent="0.25">
      <c r="AO397" s="40"/>
      <c r="AP397" s="40"/>
      <c r="AS397" s="40"/>
      <c r="AT397" s="40"/>
    </row>
    <row r="398" spans="41:46" x14ac:dyDescent="0.25">
      <c r="AO398" s="40"/>
      <c r="AP398" s="40"/>
      <c r="AS398" s="40"/>
      <c r="AT398" s="40"/>
    </row>
    <row r="399" spans="41:46" x14ac:dyDescent="0.25">
      <c r="AO399" s="40"/>
      <c r="AP399" s="40"/>
      <c r="AS399" s="40"/>
      <c r="AT399" s="40"/>
    </row>
    <row r="400" spans="41:46" x14ac:dyDescent="0.25">
      <c r="AO400" s="40"/>
      <c r="AP400" s="40"/>
      <c r="AS400" s="40"/>
      <c r="AT400" s="40"/>
    </row>
    <row r="401" spans="41:46" x14ac:dyDescent="0.25">
      <c r="AO401" s="40"/>
      <c r="AP401" s="40"/>
      <c r="AS401" s="40"/>
      <c r="AT401" s="40"/>
    </row>
    <row r="402" spans="41:46" x14ac:dyDescent="0.25">
      <c r="AO402" s="40"/>
      <c r="AP402" s="40"/>
      <c r="AS402" s="40"/>
      <c r="AT402" s="40"/>
    </row>
    <row r="403" spans="41:46" x14ac:dyDescent="0.25">
      <c r="AO403" s="40"/>
      <c r="AP403" s="40"/>
      <c r="AS403" s="40"/>
      <c r="AT403" s="40"/>
    </row>
    <row r="404" spans="41:46" x14ac:dyDescent="0.25">
      <c r="AO404" s="40"/>
      <c r="AP404" s="40"/>
      <c r="AS404" s="40"/>
      <c r="AT404" s="40"/>
    </row>
    <row r="405" spans="41:46" x14ac:dyDescent="0.25">
      <c r="AO405" s="40"/>
      <c r="AP405" s="40"/>
      <c r="AS405" s="40"/>
      <c r="AT405" s="40"/>
    </row>
    <row r="406" spans="41:46" x14ac:dyDescent="0.25">
      <c r="AO406" s="40"/>
      <c r="AP406" s="40"/>
      <c r="AS406" s="40"/>
      <c r="AT406" s="40"/>
    </row>
    <row r="407" spans="41:46" x14ac:dyDescent="0.25">
      <c r="AO407" s="40"/>
      <c r="AP407" s="40"/>
      <c r="AS407" s="40"/>
      <c r="AT407" s="40"/>
    </row>
    <row r="408" spans="41:46" x14ac:dyDescent="0.25">
      <c r="AO408" s="40"/>
      <c r="AP408" s="40"/>
      <c r="AS408" s="40"/>
      <c r="AT408" s="40"/>
    </row>
    <row r="409" spans="41:46" x14ac:dyDescent="0.25">
      <c r="AO409" s="40"/>
      <c r="AP409" s="40"/>
      <c r="AS409" s="40"/>
      <c r="AT409" s="40"/>
    </row>
    <row r="410" spans="41:46" x14ac:dyDescent="0.25">
      <c r="AO410" s="40"/>
      <c r="AP410" s="40"/>
      <c r="AS410" s="40"/>
      <c r="AT410" s="40"/>
    </row>
    <row r="411" spans="41:46" x14ac:dyDescent="0.25">
      <c r="AO411" s="40"/>
      <c r="AP411" s="40"/>
      <c r="AS411" s="40"/>
      <c r="AT411" s="40"/>
    </row>
    <row r="412" spans="41:46" x14ac:dyDescent="0.25">
      <c r="AO412" s="40"/>
      <c r="AP412" s="40"/>
      <c r="AS412" s="40"/>
      <c r="AT412" s="40"/>
    </row>
    <row r="413" spans="41:46" x14ac:dyDescent="0.25">
      <c r="AO413" s="40"/>
      <c r="AP413" s="40"/>
      <c r="AS413" s="40"/>
      <c r="AT413" s="40"/>
    </row>
    <row r="414" spans="41:46" x14ac:dyDescent="0.25">
      <c r="AO414" s="40"/>
      <c r="AP414" s="40"/>
      <c r="AS414" s="40"/>
      <c r="AT414" s="40"/>
    </row>
    <row r="415" spans="41:46" x14ac:dyDescent="0.25">
      <c r="AO415" s="40"/>
      <c r="AP415" s="40"/>
      <c r="AS415" s="40"/>
      <c r="AT415" s="40"/>
    </row>
    <row r="416" spans="41:46" x14ac:dyDescent="0.25">
      <c r="AO416" s="40"/>
      <c r="AP416" s="40"/>
      <c r="AS416" s="40"/>
      <c r="AT416" s="40"/>
    </row>
    <row r="417" spans="41:46" x14ac:dyDescent="0.25">
      <c r="AO417" s="40"/>
      <c r="AP417" s="40"/>
      <c r="AS417" s="40"/>
      <c r="AT417" s="40"/>
    </row>
    <row r="418" spans="41:46" x14ac:dyDescent="0.25">
      <c r="AO418" s="40"/>
      <c r="AP418" s="40"/>
      <c r="AS418" s="40"/>
      <c r="AT418" s="40"/>
    </row>
    <row r="419" spans="41:46" x14ac:dyDescent="0.25">
      <c r="AO419" s="40"/>
      <c r="AP419" s="40"/>
      <c r="AS419" s="40"/>
      <c r="AT419" s="40"/>
    </row>
    <row r="420" spans="41:46" x14ac:dyDescent="0.25">
      <c r="AO420" s="40"/>
      <c r="AP420" s="40"/>
      <c r="AS420" s="40"/>
      <c r="AT420" s="40"/>
    </row>
    <row r="421" spans="41:46" x14ac:dyDescent="0.25">
      <c r="AO421" s="40"/>
      <c r="AP421" s="40"/>
      <c r="AS421" s="40"/>
      <c r="AT421" s="40"/>
    </row>
    <row r="422" spans="41:46" x14ac:dyDescent="0.25">
      <c r="AO422" s="40"/>
      <c r="AP422" s="40"/>
      <c r="AS422" s="40"/>
      <c r="AT422" s="40"/>
    </row>
    <row r="423" spans="41:46" x14ac:dyDescent="0.25">
      <c r="AO423" s="40"/>
      <c r="AP423" s="40"/>
      <c r="AS423" s="40"/>
      <c r="AT423" s="40"/>
    </row>
    <row r="424" spans="41:46" x14ac:dyDescent="0.25">
      <c r="AO424" s="40"/>
      <c r="AP424" s="40"/>
      <c r="AS424" s="40"/>
      <c r="AT424" s="40"/>
    </row>
    <row r="425" spans="41:46" x14ac:dyDescent="0.25">
      <c r="AO425" s="40"/>
      <c r="AP425" s="40"/>
      <c r="AS425" s="40"/>
      <c r="AT425" s="40"/>
    </row>
    <row r="426" spans="41:46" x14ac:dyDescent="0.25">
      <c r="AO426" s="40"/>
      <c r="AP426" s="40"/>
      <c r="AS426" s="40"/>
      <c r="AT426" s="40"/>
    </row>
    <row r="427" spans="41:46" x14ac:dyDescent="0.25">
      <c r="AO427" s="40"/>
      <c r="AP427" s="40"/>
      <c r="AS427" s="40"/>
      <c r="AT427" s="40"/>
    </row>
    <row r="428" spans="41:46" x14ac:dyDescent="0.25">
      <c r="AO428" s="40"/>
      <c r="AP428" s="40"/>
      <c r="AS428" s="40"/>
      <c r="AT428" s="40"/>
    </row>
    <row r="429" spans="41:46" x14ac:dyDescent="0.25">
      <c r="AO429" s="40"/>
      <c r="AP429" s="40"/>
      <c r="AS429" s="40"/>
      <c r="AT429" s="40"/>
    </row>
    <row r="430" spans="41:46" x14ac:dyDescent="0.25">
      <c r="AO430" s="40"/>
      <c r="AP430" s="40"/>
      <c r="AS430" s="40"/>
      <c r="AT430" s="40"/>
    </row>
    <row r="431" spans="41:46" x14ac:dyDescent="0.25">
      <c r="AO431" s="40"/>
      <c r="AP431" s="40"/>
      <c r="AS431" s="40"/>
      <c r="AT431" s="40"/>
    </row>
    <row r="432" spans="41:46" x14ac:dyDescent="0.25">
      <c r="AO432" s="40"/>
      <c r="AP432" s="40"/>
      <c r="AS432" s="40"/>
      <c r="AT432" s="40"/>
    </row>
    <row r="433" spans="41:46" x14ac:dyDescent="0.25">
      <c r="AO433" s="40"/>
      <c r="AP433" s="40"/>
      <c r="AS433" s="40"/>
      <c r="AT433" s="40"/>
    </row>
    <row r="434" spans="41:46" x14ac:dyDescent="0.25">
      <c r="AO434" s="40"/>
      <c r="AP434" s="40"/>
      <c r="AS434" s="40"/>
      <c r="AT434" s="40"/>
    </row>
    <row r="435" spans="41:46" x14ac:dyDescent="0.25">
      <c r="AO435" s="40"/>
      <c r="AP435" s="40"/>
      <c r="AS435" s="40"/>
      <c r="AT435" s="40"/>
    </row>
    <row r="436" spans="41:46" x14ac:dyDescent="0.25">
      <c r="AO436" s="40"/>
      <c r="AP436" s="40"/>
      <c r="AS436" s="40"/>
      <c r="AT436" s="40"/>
    </row>
    <row r="437" spans="41:46" x14ac:dyDescent="0.25">
      <c r="AO437" s="40"/>
      <c r="AP437" s="40"/>
      <c r="AS437" s="40"/>
      <c r="AT437" s="40"/>
    </row>
    <row r="438" spans="41:46" x14ac:dyDescent="0.25">
      <c r="AO438" s="40"/>
      <c r="AP438" s="40"/>
      <c r="AS438" s="40"/>
      <c r="AT438" s="40"/>
    </row>
    <row r="439" spans="41:46" x14ac:dyDescent="0.25">
      <c r="AO439" s="40"/>
      <c r="AP439" s="40"/>
      <c r="AS439" s="40"/>
      <c r="AT439" s="40"/>
    </row>
    <row r="440" spans="41:46" x14ac:dyDescent="0.25">
      <c r="AO440" s="40"/>
      <c r="AP440" s="40"/>
      <c r="AS440" s="40"/>
      <c r="AT440" s="40"/>
    </row>
    <row r="441" spans="41:46" x14ac:dyDescent="0.25">
      <c r="AO441" s="40"/>
      <c r="AP441" s="40"/>
      <c r="AS441" s="40"/>
      <c r="AT441" s="40"/>
    </row>
    <row r="442" spans="41:46" x14ac:dyDescent="0.25">
      <c r="AO442" s="40"/>
      <c r="AP442" s="40"/>
      <c r="AS442" s="40"/>
      <c r="AT442" s="40"/>
    </row>
    <row r="443" spans="41:46" x14ac:dyDescent="0.25">
      <c r="AO443" s="40"/>
      <c r="AP443" s="40"/>
      <c r="AS443" s="40"/>
      <c r="AT443" s="40"/>
    </row>
    <row r="444" spans="41:46" x14ac:dyDescent="0.25">
      <c r="AO444" s="40"/>
      <c r="AP444" s="40"/>
      <c r="AS444" s="40"/>
      <c r="AT444" s="40"/>
    </row>
    <row r="445" spans="41:46" x14ac:dyDescent="0.25">
      <c r="AO445" s="40"/>
      <c r="AP445" s="40"/>
      <c r="AS445" s="40"/>
      <c r="AT445" s="40"/>
    </row>
    <row r="446" spans="41:46" x14ac:dyDescent="0.25">
      <c r="AO446" s="40"/>
      <c r="AP446" s="40"/>
      <c r="AS446" s="40"/>
      <c r="AT446" s="40"/>
    </row>
    <row r="447" spans="41:46" x14ac:dyDescent="0.25">
      <c r="AO447" s="40"/>
      <c r="AP447" s="40"/>
      <c r="AS447" s="40"/>
      <c r="AT447" s="40"/>
    </row>
    <row r="448" spans="41:46" x14ac:dyDescent="0.25">
      <c r="AO448" s="40"/>
      <c r="AP448" s="40"/>
      <c r="AS448" s="40"/>
      <c r="AT448" s="40"/>
    </row>
    <row r="449" spans="41:46" x14ac:dyDescent="0.25">
      <c r="AO449" s="40"/>
      <c r="AP449" s="40"/>
      <c r="AS449" s="40"/>
      <c r="AT449" s="40"/>
    </row>
    <row r="450" spans="41:46" x14ac:dyDescent="0.25">
      <c r="AO450" s="40"/>
      <c r="AP450" s="40"/>
      <c r="AS450" s="40"/>
      <c r="AT450" s="40"/>
    </row>
    <row r="451" spans="41:46" x14ac:dyDescent="0.25">
      <c r="AO451" s="40"/>
      <c r="AP451" s="40"/>
      <c r="AS451" s="40"/>
      <c r="AT451" s="40"/>
    </row>
    <row r="452" spans="41:46" x14ac:dyDescent="0.25">
      <c r="AO452" s="40"/>
      <c r="AP452" s="40"/>
      <c r="AS452" s="40"/>
      <c r="AT452" s="40"/>
    </row>
    <row r="453" spans="41:46" x14ac:dyDescent="0.25">
      <c r="AO453" s="40"/>
      <c r="AP453" s="40"/>
      <c r="AS453" s="40"/>
      <c r="AT453" s="40"/>
    </row>
    <row r="454" spans="41:46" x14ac:dyDescent="0.25">
      <c r="AO454" s="40"/>
      <c r="AP454" s="40"/>
      <c r="AS454" s="40"/>
      <c r="AT454" s="40"/>
    </row>
    <row r="455" spans="41:46" x14ac:dyDescent="0.25">
      <c r="AO455" s="40"/>
      <c r="AP455" s="40"/>
      <c r="AS455" s="40"/>
      <c r="AT455" s="40"/>
    </row>
    <row r="456" spans="41:46" x14ac:dyDescent="0.25">
      <c r="AO456" s="40"/>
      <c r="AP456" s="40"/>
      <c r="AS456" s="40"/>
      <c r="AT456" s="40"/>
    </row>
    <row r="457" spans="41:46" x14ac:dyDescent="0.25">
      <c r="AO457" s="40"/>
      <c r="AP457" s="40"/>
      <c r="AS457" s="40"/>
      <c r="AT457" s="40"/>
    </row>
    <row r="458" spans="41:46" x14ac:dyDescent="0.25">
      <c r="AO458" s="40"/>
      <c r="AP458" s="40"/>
      <c r="AS458" s="40"/>
      <c r="AT458" s="40"/>
    </row>
    <row r="459" spans="41:46" x14ac:dyDescent="0.25">
      <c r="AO459" s="40"/>
      <c r="AP459" s="40"/>
      <c r="AS459" s="40"/>
      <c r="AT459" s="40"/>
    </row>
    <row r="460" spans="41:46" x14ac:dyDescent="0.25">
      <c r="AO460" s="40"/>
      <c r="AP460" s="40"/>
      <c r="AS460" s="40"/>
      <c r="AT460" s="40"/>
    </row>
    <row r="461" spans="41:46" x14ac:dyDescent="0.25">
      <c r="AO461" s="40"/>
      <c r="AP461" s="40"/>
      <c r="AS461" s="40"/>
      <c r="AT461" s="40"/>
    </row>
    <row r="462" spans="41:46" x14ac:dyDescent="0.25">
      <c r="AO462" s="40"/>
      <c r="AP462" s="40"/>
      <c r="AS462" s="40"/>
      <c r="AT462" s="40"/>
    </row>
    <row r="463" spans="41:46" x14ac:dyDescent="0.25">
      <c r="AO463" s="40"/>
      <c r="AP463" s="40"/>
      <c r="AS463" s="40"/>
      <c r="AT463" s="40"/>
    </row>
    <row r="464" spans="41:46" x14ac:dyDescent="0.25">
      <c r="AO464" s="40"/>
      <c r="AP464" s="40"/>
      <c r="AS464" s="40"/>
      <c r="AT464" s="40"/>
    </row>
    <row r="465" spans="41:46" x14ac:dyDescent="0.25">
      <c r="AO465" s="40"/>
      <c r="AP465" s="40"/>
      <c r="AS465" s="40"/>
      <c r="AT465" s="40"/>
    </row>
    <row r="466" spans="41:46" x14ac:dyDescent="0.25">
      <c r="AO466" s="40"/>
      <c r="AP466" s="40"/>
      <c r="AS466" s="40"/>
      <c r="AT466" s="40"/>
    </row>
    <row r="467" spans="41:46" x14ac:dyDescent="0.25">
      <c r="AO467" s="40"/>
      <c r="AP467" s="40"/>
      <c r="AS467" s="40"/>
      <c r="AT467" s="40"/>
    </row>
    <row r="468" spans="41:46" x14ac:dyDescent="0.25">
      <c r="AO468" s="40"/>
      <c r="AP468" s="40"/>
      <c r="AS468" s="40"/>
      <c r="AT468" s="40"/>
    </row>
    <row r="469" spans="41:46" x14ac:dyDescent="0.25">
      <c r="AO469" s="40"/>
      <c r="AP469" s="40"/>
      <c r="AS469" s="40"/>
      <c r="AT469" s="40"/>
    </row>
    <row r="470" spans="41:46" x14ac:dyDescent="0.25">
      <c r="AO470" s="40"/>
      <c r="AP470" s="40"/>
      <c r="AS470" s="40"/>
      <c r="AT470" s="40"/>
    </row>
    <row r="471" spans="41:46" x14ac:dyDescent="0.25">
      <c r="AO471" s="40"/>
      <c r="AP471" s="40"/>
      <c r="AS471" s="40"/>
      <c r="AT471" s="40"/>
    </row>
    <row r="472" spans="41:46" x14ac:dyDescent="0.25">
      <c r="AO472" s="40"/>
      <c r="AP472" s="40"/>
      <c r="AS472" s="40"/>
      <c r="AT472" s="40"/>
    </row>
    <row r="473" spans="41:46" x14ac:dyDescent="0.25">
      <c r="AO473" s="40"/>
      <c r="AP473" s="40"/>
      <c r="AS473" s="40"/>
      <c r="AT473" s="40"/>
    </row>
    <row r="474" spans="41:46" x14ac:dyDescent="0.25">
      <c r="AO474" s="40"/>
      <c r="AP474" s="40"/>
      <c r="AS474" s="40"/>
      <c r="AT474" s="40"/>
    </row>
    <row r="475" spans="41:46" x14ac:dyDescent="0.25">
      <c r="AO475" s="40"/>
      <c r="AP475" s="40"/>
      <c r="AS475" s="40"/>
      <c r="AT475" s="40"/>
    </row>
    <row r="476" spans="41:46" x14ac:dyDescent="0.25">
      <c r="AO476" s="40"/>
      <c r="AP476" s="40"/>
      <c r="AS476" s="40"/>
      <c r="AT476" s="40"/>
    </row>
    <row r="477" spans="41:46" x14ac:dyDescent="0.25">
      <c r="AO477" s="40"/>
      <c r="AP477" s="40"/>
      <c r="AS477" s="40"/>
      <c r="AT477" s="40"/>
    </row>
    <row r="478" spans="41:46" x14ac:dyDescent="0.25">
      <c r="AO478" s="40"/>
      <c r="AP478" s="40"/>
      <c r="AS478" s="40"/>
      <c r="AT478" s="40"/>
    </row>
    <row r="479" spans="41:46" x14ac:dyDescent="0.25">
      <c r="AO479" s="40"/>
      <c r="AP479" s="40"/>
      <c r="AS479" s="40"/>
      <c r="AT479" s="40"/>
    </row>
    <row r="480" spans="41:46" x14ac:dyDescent="0.25">
      <c r="AO480" s="40"/>
      <c r="AP480" s="40"/>
      <c r="AS480" s="40"/>
      <c r="AT480" s="40"/>
    </row>
    <row r="481" spans="41:46" x14ac:dyDescent="0.25">
      <c r="AO481" s="40"/>
      <c r="AP481" s="40"/>
      <c r="AS481" s="40"/>
      <c r="AT481" s="40"/>
    </row>
    <row r="482" spans="41:46" x14ac:dyDescent="0.25">
      <c r="AO482" s="40"/>
      <c r="AP482" s="40"/>
      <c r="AS482" s="40"/>
      <c r="AT482" s="40"/>
    </row>
    <row r="483" spans="41:46" x14ac:dyDescent="0.25">
      <c r="AO483" s="40"/>
      <c r="AP483" s="40"/>
      <c r="AS483" s="40"/>
      <c r="AT483" s="40"/>
    </row>
    <row r="484" spans="41:46" x14ac:dyDescent="0.25">
      <c r="AO484" s="40"/>
      <c r="AP484" s="40"/>
      <c r="AS484" s="40"/>
      <c r="AT484" s="40"/>
    </row>
    <row r="485" spans="41:46" x14ac:dyDescent="0.25">
      <c r="AO485" s="40"/>
      <c r="AP485" s="40"/>
      <c r="AS485" s="40"/>
      <c r="AT485" s="40"/>
    </row>
    <row r="486" spans="41:46" x14ac:dyDescent="0.25">
      <c r="AO486" s="40"/>
      <c r="AP486" s="40"/>
      <c r="AS486" s="40"/>
      <c r="AT486" s="40"/>
    </row>
    <row r="487" spans="41:46" x14ac:dyDescent="0.25">
      <c r="AO487" s="40"/>
      <c r="AP487" s="40"/>
      <c r="AS487" s="40"/>
      <c r="AT487" s="40"/>
    </row>
    <row r="488" spans="41:46" x14ac:dyDescent="0.25">
      <c r="AO488" s="40"/>
      <c r="AP488" s="40"/>
      <c r="AS488" s="40"/>
      <c r="AT488" s="40"/>
    </row>
    <row r="489" spans="41:46" x14ac:dyDescent="0.25">
      <c r="AO489" s="40"/>
      <c r="AP489" s="40"/>
      <c r="AS489" s="40"/>
      <c r="AT489" s="40"/>
    </row>
    <row r="490" spans="41:46" x14ac:dyDescent="0.25">
      <c r="AO490" s="40"/>
      <c r="AP490" s="40"/>
      <c r="AS490" s="40"/>
      <c r="AT490" s="40"/>
    </row>
    <row r="491" spans="41:46" x14ac:dyDescent="0.25">
      <c r="AO491" s="40"/>
      <c r="AP491" s="40"/>
      <c r="AS491" s="40"/>
      <c r="AT491" s="40"/>
    </row>
    <row r="492" spans="41:46" x14ac:dyDescent="0.25">
      <c r="AO492" s="40"/>
      <c r="AP492" s="40"/>
      <c r="AS492" s="40"/>
      <c r="AT492" s="40"/>
    </row>
    <row r="493" spans="41:46" x14ac:dyDescent="0.25">
      <c r="AO493" s="40"/>
      <c r="AP493" s="40"/>
      <c r="AS493" s="40"/>
      <c r="AT493" s="40"/>
    </row>
    <row r="494" spans="41:46" x14ac:dyDescent="0.25">
      <c r="AO494" s="40"/>
      <c r="AP494" s="40"/>
      <c r="AS494" s="40"/>
      <c r="AT494" s="40"/>
    </row>
    <row r="495" spans="41:46" x14ac:dyDescent="0.25">
      <c r="AO495" s="40"/>
      <c r="AP495" s="40"/>
      <c r="AS495" s="40"/>
      <c r="AT495" s="40"/>
    </row>
    <row r="496" spans="41:46" x14ac:dyDescent="0.25">
      <c r="AO496" s="40"/>
      <c r="AP496" s="40"/>
      <c r="AS496" s="40"/>
      <c r="AT496" s="40"/>
    </row>
    <row r="497" spans="41:46" x14ac:dyDescent="0.25">
      <c r="AO497" s="40"/>
      <c r="AP497" s="40"/>
      <c r="AS497" s="40"/>
      <c r="AT497" s="40"/>
    </row>
    <row r="498" spans="41:46" x14ac:dyDescent="0.25">
      <c r="AO498" s="40"/>
      <c r="AP498" s="40"/>
      <c r="AS498" s="40"/>
      <c r="AT498" s="40"/>
    </row>
    <row r="499" spans="41:46" x14ac:dyDescent="0.25">
      <c r="AO499" s="40"/>
      <c r="AP499" s="40"/>
      <c r="AS499" s="40"/>
      <c r="AT499" s="40"/>
    </row>
    <row r="500" spans="41:46" x14ac:dyDescent="0.25">
      <c r="AO500" s="40"/>
      <c r="AP500" s="40"/>
      <c r="AS500" s="40"/>
      <c r="AT500" s="40"/>
    </row>
    <row r="501" spans="41:46" x14ac:dyDescent="0.25">
      <c r="AO501" s="40"/>
      <c r="AP501" s="40"/>
      <c r="AS501" s="40"/>
      <c r="AT501" s="40"/>
    </row>
    <row r="502" spans="41:46" x14ac:dyDescent="0.25">
      <c r="AO502" s="40"/>
      <c r="AP502" s="40"/>
      <c r="AS502" s="40"/>
      <c r="AT502" s="40"/>
    </row>
    <row r="503" spans="41:46" x14ac:dyDescent="0.25">
      <c r="AO503" s="40"/>
      <c r="AP503" s="40"/>
      <c r="AS503" s="40"/>
      <c r="AT503" s="40"/>
    </row>
    <row r="504" spans="41:46" x14ac:dyDescent="0.25">
      <c r="AO504" s="40"/>
      <c r="AP504" s="40"/>
      <c r="AS504" s="40"/>
      <c r="AT504" s="40"/>
    </row>
    <row r="505" spans="41:46" x14ac:dyDescent="0.25">
      <c r="AO505" s="40"/>
      <c r="AP505" s="40"/>
      <c r="AS505" s="40"/>
      <c r="AT505" s="40"/>
    </row>
    <row r="506" spans="41:46" x14ac:dyDescent="0.25">
      <c r="AO506" s="40"/>
      <c r="AP506" s="40"/>
      <c r="AS506" s="40"/>
      <c r="AT506" s="40"/>
    </row>
    <row r="507" spans="41:46" x14ac:dyDescent="0.25">
      <c r="AO507" s="40"/>
      <c r="AP507" s="40"/>
      <c r="AS507" s="40"/>
      <c r="AT507" s="40"/>
    </row>
    <row r="508" spans="41:46" x14ac:dyDescent="0.25">
      <c r="AO508" s="40"/>
      <c r="AP508" s="40"/>
      <c r="AS508" s="40"/>
      <c r="AT508" s="40"/>
    </row>
    <row r="509" spans="41:46" x14ac:dyDescent="0.25">
      <c r="AO509" s="40"/>
      <c r="AP509" s="40"/>
      <c r="AS509" s="40"/>
      <c r="AT509" s="40"/>
    </row>
    <row r="510" spans="41:46" x14ac:dyDescent="0.25">
      <c r="AO510" s="40"/>
      <c r="AP510" s="40"/>
      <c r="AS510" s="40"/>
      <c r="AT510" s="40"/>
    </row>
    <row r="511" spans="41:46" x14ac:dyDescent="0.25">
      <c r="AO511" s="40"/>
      <c r="AP511" s="40"/>
      <c r="AS511" s="40"/>
      <c r="AT511" s="40"/>
    </row>
    <row r="512" spans="41:46" x14ac:dyDescent="0.25">
      <c r="AO512" s="40"/>
      <c r="AP512" s="40"/>
      <c r="AS512" s="40"/>
      <c r="AT512" s="40"/>
    </row>
    <row r="513" spans="41:46" x14ac:dyDescent="0.25">
      <c r="AO513" s="40"/>
      <c r="AP513" s="40"/>
      <c r="AS513" s="40"/>
      <c r="AT513" s="40"/>
    </row>
    <row r="514" spans="41:46" x14ac:dyDescent="0.25">
      <c r="AO514" s="40"/>
      <c r="AP514" s="40"/>
      <c r="AS514" s="40"/>
      <c r="AT514" s="40"/>
    </row>
    <row r="515" spans="41:46" x14ac:dyDescent="0.25">
      <c r="AO515" s="40"/>
      <c r="AP515" s="40"/>
      <c r="AS515" s="40"/>
      <c r="AT515" s="40"/>
    </row>
    <row r="516" spans="41:46" x14ac:dyDescent="0.25">
      <c r="AO516" s="40"/>
      <c r="AP516" s="40"/>
      <c r="AS516" s="40"/>
      <c r="AT516" s="40"/>
    </row>
    <row r="517" spans="41:46" x14ac:dyDescent="0.25">
      <c r="AO517" s="40"/>
      <c r="AP517" s="40"/>
      <c r="AS517" s="40"/>
      <c r="AT517" s="40"/>
    </row>
    <row r="518" spans="41:46" x14ac:dyDescent="0.25">
      <c r="AO518" s="40"/>
      <c r="AP518" s="40"/>
      <c r="AS518" s="40"/>
      <c r="AT518" s="40"/>
    </row>
    <row r="519" spans="41:46" x14ac:dyDescent="0.25">
      <c r="AO519" s="40"/>
      <c r="AP519" s="40"/>
      <c r="AS519" s="40"/>
      <c r="AT519" s="40"/>
    </row>
    <row r="520" spans="41:46" x14ac:dyDescent="0.25">
      <c r="AO520" s="40"/>
      <c r="AP520" s="40"/>
      <c r="AS520" s="40"/>
      <c r="AT520" s="40"/>
    </row>
    <row r="521" spans="41:46" x14ac:dyDescent="0.25">
      <c r="AO521" s="40"/>
      <c r="AP521" s="40"/>
      <c r="AS521" s="40"/>
      <c r="AT521" s="40"/>
    </row>
    <row r="522" spans="41:46" x14ac:dyDescent="0.25">
      <c r="AO522" s="40"/>
      <c r="AP522" s="40"/>
      <c r="AS522" s="40"/>
      <c r="AT522" s="40"/>
    </row>
    <row r="523" spans="41:46" x14ac:dyDescent="0.25">
      <c r="AO523" s="40"/>
      <c r="AP523" s="40"/>
      <c r="AS523" s="40"/>
      <c r="AT523" s="40"/>
    </row>
    <row r="524" spans="41:46" x14ac:dyDescent="0.25">
      <c r="AO524" s="40"/>
      <c r="AP524" s="40"/>
      <c r="AS524" s="40"/>
      <c r="AT524" s="40"/>
    </row>
    <row r="525" spans="41:46" x14ac:dyDescent="0.25">
      <c r="AO525" s="40"/>
      <c r="AP525" s="40"/>
      <c r="AS525" s="40"/>
      <c r="AT525" s="40"/>
    </row>
    <row r="526" spans="41:46" x14ac:dyDescent="0.25">
      <c r="AO526" s="40"/>
      <c r="AP526" s="40"/>
      <c r="AS526" s="40"/>
      <c r="AT526" s="40"/>
    </row>
    <row r="527" spans="41:46" x14ac:dyDescent="0.25">
      <c r="AO527" s="40"/>
      <c r="AP527" s="40"/>
      <c r="AS527" s="40"/>
      <c r="AT527" s="40"/>
    </row>
    <row r="528" spans="41:46" x14ac:dyDescent="0.25">
      <c r="AO528" s="40"/>
      <c r="AP528" s="40"/>
      <c r="AS528" s="40"/>
      <c r="AT528" s="40"/>
    </row>
    <row r="529" spans="41:46" x14ac:dyDescent="0.25">
      <c r="AO529" s="40"/>
      <c r="AP529" s="40"/>
      <c r="AS529" s="40"/>
      <c r="AT529" s="40"/>
    </row>
    <row r="530" spans="41:46" x14ac:dyDescent="0.25">
      <c r="AO530" s="40"/>
      <c r="AP530" s="40"/>
      <c r="AS530" s="40"/>
      <c r="AT530" s="40"/>
    </row>
    <row r="531" spans="41:46" x14ac:dyDescent="0.25">
      <c r="AO531" s="40"/>
      <c r="AP531" s="40"/>
      <c r="AS531" s="40"/>
      <c r="AT531" s="40"/>
    </row>
    <row r="532" spans="41:46" x14ac:dyDescent="0.25">
      <c r="AO532" s="40"/>
      <c r="AP532" s="40"/>
      <c r="AS532" s="40"/>
      <c r="AT532" s="40"/>
    </row>
    <row r="533" spans="41:46" x14ac:dyDescent="0.25">
      <c r="AO533" s="40"/>
      <c r="AP533" s="40"/>
      <c r="AS533" s="40"/>
      <c r="AT533" s="40"/>
    </row>
    <row r="534" spans="41:46" x14ac:dyDescent="0.25">
      <c r="AO534" s="40"/>
      <c r="AP534" s="40"/>
      <c r="AS534" s="40"/>
      <c r="AT534" s="40"/>
    </row>
    <row r="535" spans="41:46" x14ac:dyDescent="0.25">
      <c r="AO535" s="40"/>
      <c r="AP535" s="40"/>
      <c r="AS535" s="40"/>
      <c r="AT535" s="40"/>
    </row>
    <row r="536" spans="41:46" x14ac:dyDescent="0.25">
      <c r="AO536" s="40"/>
      <c r="AP536" s="40"/>
      <c r="AS536" s="40"/>
      <c r="AT536" s="40"/>
    </row>
    <row r="537" spans="41:46" x14ac:dyDescent="0.25">
      <c r="AO537" s="40"/>
      <c r="AP537" s="40"/>
      <c r="AS537" s="40"/>
      <c r="AT537" s="40"/>
    </row>
    <row r="538" spans="41:46" x14ac:dyDescent="0.25">
      <c r="AO538" s="40"/>
      <c r="AP538" s="40"/>
      <c r="AS538" s="40"/>
      <c r="AT538" s="40"/>
    </row>
    <row r="539" spans="41:46" x14ac:dyDescent="0.25">
      <c r="AO539" s="40"/>
      <c r="AP539" s="40"/>
      <c r="AS539" s="40"/>
      <c r="AT539" s="40"/>
    </row>
    <row r="540" spans="41:46" x14ac:dyDescent="0.25">
      <c r="AO540" s="40"/>
      <c r="AP540" s="40"/>
      <c r="AS540" s="40"/>
      <c r="AT540" s="40"/>
    </row>
    <row r="541" spans="41:46" x14ac:dyDescent="0.25">
      <c r="AO541" s="40"/>
      <c r="AP541" s="40"/>
      <c r="AS541" s="40"/>
      <c r="AT541" s="40"/>
    </row>
    <row r="542" spans="41:46" x14ac:dyDescent="0.25">
      <c r="AO542" s="40"/>
      <c r="AP542" s="40"/>
      <c r="AS542" s="40"/>
      <c r="AT542" s="40"/>
    </row>
    <row r="543" spans="41:46" x14ac:dyDescent="0.25">
      <c r="AO543" s="40"/>
      <c r="AP543" s="40"/>
      <c r="AS543" s="40"/>
      <c r="AT543" s="40"/>
    </row>
    <row r="544" spans="41:46" x14ac:dyDescent="0.25">
      <c r="AO544" s="40"/>
      <c r="AP544" s="40"/>
      <c r="AS544" s="40"/>
      <c r="AT544" s="40"/>
    </row>
    <row r="545" spans="41:46" x14ac:dyDescent="0.25">
      <c r="AO545" s="40"/>
      <c r="AP545" s="40"/>
      <c r="AS545" s="40"/>
      <c r="AT545" s="40"/>
    </row>
    <row r="546" spans="41:46" x14ac:dyDescent="0.25">
      <c r="AO546" s="40"/>
      <c r="AP546" s="40"/>
      <c r="AS546" s="40"/>
      <c r="AT546" s="40"/>
    </row>
    <row r="547" spans="41:46" x14ac:dyDescent="0.25">
      <c r="AO547" s="40"/>
      <c r="AP547" s="40"/>
      <c r="AS547" s="40"/>
      <c r="AT547" s="40"/>
    </row>
    <row r="548" spans="41:46" x14ac:dyDescent="0.25">
      <c r="AO548" s="40"/>
      <c r="AP548" s="40"/>
      <c r="AS548" s="40"/>
      <c r="AT548" s="40"/>
    </row>
    <row r="549" spans="41:46" x14ac:dyDescent="0.25">
      <c r="AO549" s="40"/>
      <c r="AP549" s="40"/>
      <c r="AS549" s="40"/>
      <c r="AT549" s="40"/>
    </row>
    <row r="550" spans="41:46" x14ac:dyDescent="0.25">
      <c r="AO550" s="40"/>
      <c r="AP550" s="40"/>
      <c r="AS550" s="40"/>
      <c r="AT550" s="40"/>
    </row>
    <row r="551" spans="41:46" x14ac:dyDescent="0.25">
      <c r="AO551" s="40"/>
      <c r="AP551" s="40"/>
      <c r="AS551" s="40"/>
      <c r="AT551" s="40"/>
    </row>
    <row r="552" spans="41:46" x14ac:dyDescent="0.25">
      <c r="AO552" s="40"/>
      <c r="AP552" s="40"/>
      <c r="AS552" s="40"/>
      <c r="AT552" s="40"/>
    </row>
    <row r="553" spans="41:46" x14ac:dyDescent="0.25">
      <c r="AO553" s="40"/>
      <c r="AP553" s="40"/>
      <c r="AS553" s="40"/>
      <c r="AT553" s="40"/>
    </row>
    <row r="554" spans="41:46" x14ac:dyDescent="0.25">
      <c r="AO554" s="40"/>
      <c r="AP554" s="40"/>
      <c r="AS554" s="40"/>
      <c r="AT554" s="40"/>
    </row>
    <row r="555" spans="41:46" x14ac:dyDescent="0.25">
      <c r="AO555" s="40"/>
      <c r="AP555" s="40"/>
      <c r="AS555" s="40"/>
      <c r="AT555" s="40"/>
    </row>
    <row r="556" spans="41:46" x14ac:dyDescent="0.25">
      <c r="AO556" s="40"/>
      <c r="AP556" s="40"/>
      <c r="AS556" s="40"/>
      <c r="AT556" s="40"/>
    </row>
    <row r="557" spans="41:46" x14ac:dyDescent="0.25">
      <c r="AO557" s="40"/>
      <c r="AP557" s="40"/>
      <c r="AS557" s="40"/>
      <c r="AT557" s="40"/>
    </row>
    <row r="558" spans="41:46" x14ac:dyDescent="0.25">
      <c r="AO558" s="40"/>
      <c r="AP558" s="40"/>
      <c r="AS558" s="40"/>
      <c r="AT558" s="40"/>
    </row>
    <row r="559" spans="41:46" x14ac:dyDescent="0.25">
      <c r="AO559" s="40"/>
      <c r="AP559" s="40"/>
      <c r="AS559" s="40"/>
      <c r="AT559" s="40"/>
    </row>
    <row r="560" spans="41:46" x14ac:dyDescent="0.25">
      <c r="AO560" s="40"/>
      <c r="AP560" s="40"/>
      <c r="AS560" s="40"/>
      <c r="AT560" s="40"/>
    </row>
    <row r="561" spans="41:46" x14ac:dyDescent="0.25">
      <c r="AO561" s="40"/>
      <c r="AP561" s="40"/>
      <c r="AS561" s="40"/>
      <c r="AT561" s="40"/>
    </row>
    <row r="562" spans="41:46" x14ac:dyDescent="0.25">
      <c r="AO562" s="40"/>
      <c r="AP562" s="40"/>
      <c r="AS562" s="40"/>
      <c r="AT562" s="40"/>
    </row>
    <row r="563" spans="41:46" x14ac:dyDescent="0.25">
      <c r="AO563" s="40"/>
      <c r="AP563" s="40"/>
      <c r="AS563" s="40"/>
      <c r="AT563" s="40"/>
    </row>
    <row r="564" spans="41:46" x14ac:dyDescent="0.25">
      <c r="AO564" s="40"/>
      <c r="AP564" s="40"/>
      <c r="AS564" s="40"/>
      <c r="AT564" s="40"/>
    </row>
    <row r="565" spans="41:46" x14ac:dyDescent="0.25">
      <c r="AO565" s="40"/>
      <c r="AP565" s="40"/>
      <c r="AS565" s="40"/>
      <c r="AT565" s="40"/>
    </row>
    <row r="566" spans="41:46" x14ac:dyDescent="0.25">
      <c r="AO566" s="40"/>
      <c r="AP566" s="40"/>
      <c r="AS566" s="40"/>
      <c r="AT566" s="40"/>
    </row>
    <row r="567" spans="41:46" x14ac:dyDescent="0.25">
      <c r="AO567" s="40"/>
      <c r="AP567" s="40"/>
      <c r="AS567" s="40"/>
      <c r="AT567" s="40"/>
    </row>
    <row r="568" spans="41:46" x14ac:dyDescent="0.25">
      <c r="AO568" s="40"/>
      <c r="AP568" s="40"/>
      <c r="AS568" s="40"/>
      <c r="AT568" s="40"/>
    </row>
    <row r="569" spans="41:46" x14ac:dyDescent="0.25">
      <c r="AO569" s="40"/>
      <c r="AP569" s="40"/>
      <c r="AS569" s="40"/>
      <c r="AT569" s="40"/>
    </row>
    <row r="570" spans="41:46" x14ac:dyDescent="0.25">
      <c r="AO570" s="40"/>
      <c r="AP570" s="40"/>
      <c r="AS570" s="40"/>
      <c r="AT570" s="40"/>
    </row>
    <row r="571" spans="41:46" x14ac:dyDescent="0.25">
      <c r="AO571" s="40"/>
      <c r="AP571" s="40"/>
      <c r="AS571" s="40"/>
      <c r="AT571" s="40"/>
    </row>
    <row r="572" spans="41:46" x14ac:dyDescent="0.25">
      <c r="AO572" s="40"/>
      <c r="AP572" s="40"/>
      <c r="AS572" s="40"/>
      <c r="AT572" s="40"/>
    </row>
    <row r="573" spans="41:46" x14ac:dyDescent="0.25">
      <c r="AO573" s="40"/>
      <c r="AP573" s="40"/>
      <c r="AS573" s="40"/>
      <c r="AT573" s="40"/>
    </row>
    <row r="574" spans="41:46" x14ac:dyDescent="0.25">
      <c r="AO574" s="40"/>
      <c r="AP574" s="40"/>
      <c r="AS574" s="40"/>
      <c r="AT574" s="40"/>
    </row>
    <row r="575" spans="41:46" x14ac:dyDescent="0.25">
      <c r="AO575" s="40"/>
      <c r="AP575" s="40"/>
      <c r="AS575" s="40"/>
      <c r="AT575" s="40"/>
    </row>
    <row r="576" spans="41:46" x14ac:dyDescent="0.25">
      <c r="AO576" s="40"/>
      <c r="AP576" s="40"/>
      <c r="AS576" s="40"/>
      <c r="AT576" s="40"/>
    </row>
    <row r="577" spans="41:46" x14ac:dyDescent="0.25">
      <c r="AO577" s="40"/>
      <c r="AP577" s="40"/>
      <c r="AS577" s="40"/>
      <c r="AT577" s="40"/>
    </row>
    <row r="578" spans="41:46" x14ac:dyDescent="0.25">
      <c r="AO578" s="40"/>
      <c r="AP578" s="40"/>
      <c r="AS578" s="40"/>
      <c r="AT578" s="40"/>
    </row>
    <row r="579" spans="41:46" x14ac:dyDescent="0.25">
      <c r="AO579" s="40"/>
      <c r="AP579" s="40"/>
      <c r="AS579" s="40"/>
      <c r="AT579" s="40"/>
    </row>
    <row r="580" spans="41:46" x14ac:dyDescent="0.25">
      <c r="AO580" s="40"/>
      <c r="AP580" s="40"/>
      <c r="AS580" s="40"/>
      <c r="AT580" s="40"/>
    </row>
    <row r="581" spans="41:46" x14ac:dyDescent="0.25">
      <c r="AO581" s="40"/>
      <c r="AP581" s="40"/>
      <c r="AS581" s="40"/>
      <c r="AT581" s="40"/>
    </row>
    <row r="582" spans="41:46" x14ac:dyDescent="0.25">
      <c r="AO582" s="40"/>
      <c r="AP582" s="40"/>
      <c r="AS582" s="40"/>
      <c r="AT582" s="40"/>
    </row>
    <row r="583" spans="41:46" x14ac:dyDescent="0.25">
      <c r="AO583" s="40"/>
      <c r="AP583" s="40"/>
      <c r="AS583" s="40"/>
      <c r="AT583" s="40"/>
    </row>
    <row r="584" spans="41:46" x14ac:dyDescent="0.25">
      <c r="AO584" s="40"/>
      <c r="AP584" s="40"/>
      <c r="AS584" s="40"/>
      <c r="AT584" s="40"/>
    </row>
    <row r="585" spans="41:46" x14ac:dyDescent="0.25">
      <c r="AO585" s="40"/>
      <c r="AP585" s="40"/>
      <c r="AS585" s="40"/>
      <c r="AT585" s="40"/>
    </row>
    <row r="586" spans="41:46" x14ac:dyDescent="0.25">
      <c r="AO586" s="40"/>
      <c r="AP586" s="40"/>
      <c r="AS586" s="40"/>
      <c r="AT586" s="40"/>
    </row>
    <row r="587" spans="41:46" x14ac:dyDescent="0.25">
      <c r="AO587" s="40"/>
      <c r="AP587" s="40"/>
      <c r="AS587" s="40"/>
      <c r="AT587" s="40"/>
    </row>
    <row r="588" spans="41:46" x14ac:dyDescent="0.25">
      <c r="AO588" s="40"/>
      <c r="AP588" s="40"/>
      <c r="AS588" s="40"/>
      <c r="AT588" s="40"/>
    </row>
    <row r="589" spans="41:46" x14ac:dyDescent="0.25">
      <c r="AO589" s="40"/>
      <c r="AP589" s="40"/>
      <c r="AS589" s="40"/>
      <c r="AT589" s="40"/>
    </row>
    <row r="590" spans="41:46" x14ac:dyDescent="0.25">
      <c r="AO590" s="40"/>
      <c r="AP590" s="40"/>
      <c r="AS590" s="40"/>
      <c r="AT590" s="40"/>
    </row>
    <row r="591" spans="41:46" x14ac:dyDescent="0.25">
      <c r="AO591" s="40"/>
      <c r="AP591" s="40"/>
      <c r="AS591" s="40"/>
      <c r="AT591" s="40"/>
    </row>
    <row r="592" spans="41:46" x14ac:dyDescent="0.25">
      <c r="AO592" s="40"/>
      <c r="AP592" s="40"/>
      <c r="AS592" s="40"/>
      <c r="AT592" s="40"/>
    </row>
    <row r="593" spans="41:46" x14ac:dyDescent="0.25">
      <c r="AO593" s="40"/>
      <c r="AP593" s="40"/>
      <c r="AS593" s="40"/>
      <c r="AT593" s="40"/>
    </row>
    <row r="594" spans="41:46" x14ac:dyDescent="0.25">
      <c r="AO594" s="40"/>
      <c r="AP594" s="40"/>
      <c r="AS594" s="40"/>
      <c r="AT594" s="40"/>
    </row>
    <row r="595" spans="41:46" x14ac:dyDescent="0.25">
      <c r="AO595" s="40"/>
      <c r="AP595" s="40"/>
      <c r="AS595" s="40"/>
      <c r="AT595" s="40"/>
    </row>
    <row r="596" spans="41:46" x14ac:dyDescent="0.25">
      <c r="AO596" s="40"/>
      <c r="AP596" s="40"/>
      <c r="AS596" s="40"/>
      <c r="AT596" s="40"/>
    </row>
    <row r="597" spans="41:46" x14ac:dyDescent="0.25">
      <c r="AO597" s="40"/>
      <c r="AP597" s="40"/>
      <c r="AS597" s="40"/>
      <c r="AT597" s="40"/>
    </row>
    <row r="598" spans="41:46" x14ac:dyDescent="0.25">
      <c r="AO598" s="40"/>
      <c r="AP598" s="40"/>
      <c r="AS598" s="40"/>
      <c r="AT598" s="40"/>
    </row>
    <row r="599" spans="41:46" x14ac:dyDescent="0.25">
      <c r="AO599" s="40"/>
      <c r="AP599" s="40"/>
      <c r="AS599" s="40"/>
      <c r="AT599" s="40"/>
    </row>
    <row r="600" spans="41:46" x14ac:dyDescent="0.25">
      <c r="AO600" s="40"/>
      <c r="AP600" s="40"/>
      <c r="AS600" s="40"/>
      <c r="AT600" s="40"/>
    </row>
    <row r="601" spans="41:46" x14ac:dyDescent="0.25">
      <c r="AO601" s="40"/>
      <c r="AP601" s="40"/>
      <c r="AS601" s="40"/>
      <c r="AT601" s="40"/>
    </row>
    <row r="602" spans="41:46" x14ac:dyDescent="0.25">
      <c r="AO602" s="40"/>
      <c r="AP602" s="40"/>
      <c r="AS602" s="40"/>
      <c r="AT602" s="40"/>
    </row>
    <row r="603" spans="41:46" x14ac:dyDescent="0.25">
      <c r="AO603" s="40"/>
      <c r="AP603" s="40"/>
      <c r="AS603" s="40"/>
      <c r="AT603" s="40"/>
    </row>
    <row r="604" spans="41:46" x14ac:dyDescent="0.25">
      <c r="AO604" s="40"/>
      <c r="AP604" s="40"/>
      <c r="AS604" s="40"/>
      <c r="AT604" s="40"/>
    </row>
    <row r="605" spans="41:46" x14ac:dyDescent="0.25">
      <c r="AO605" s="40"/>
      <c r="AP605" s="40"/>
      <c r="AS605" s="40"/>
      <c r="AT605" s="40"/>
    </row>
    <row r="606" spans="41:46" x14ac:dyDescent="0.25">
      <c r="AO606" s="40"/>
      <c r="AP606" s="40"/>
      <c r="AS606" s="40"/>
      <c r="AT606" s="40"/>
    </row>
    <row r="607" spans="41:46" x14ac:dyDescent="0.25">
      <c r="AO607" s="40"/>
      <c r="AP607" s="40"/>
      <c r="AS607" s="40"/>
      <c r="AT607" s="40"/>
    </row>
    <row r="608" spans="41:46" x14ac:dyDescent="0.25">
      <c r="AO608" s="40"/>
      <c r="AP608" s="40"/>
      <c r="AS608" s="40"/>
      <c r="AT608" s="40"/>
    </row>
    <row r="609" spans="41:46" x14ac:dyDescent="0.25">
      <c r="AO609" s="40"/>
      <c r="AP609" s="40"/>
      <c r="AS609" s="40"/>
      <c r="AT609" s="40"/>
    </row>
    <row r="610" spans="41:46" x14ac:dyDescent="0.25">
      <c r="AO610" s="40"/>
      <c r="AP610" s="40"/>
      <c r="AS610" s="40"/>
      <c r="AT610" s="40"/>
    </row>
    <row r="611" spans="41:46" x14ac:dyDescent="0.25">
      <c r="AO611" s="40"/>
      <c r="AP611" s="40"/>
      <c r="AS611" s="40"/>
      <c r="AT611" s="40"/>
    </row>
    <row r="612" spans="41:46" x14ac:dyDescent="0.25">
      <c r="AO612" s="40"/>
      <c r="AP612" s="40"/>
      <c r="AS612" s="40"/>
      <c r="AT612" s="40"/>
    </row>
    <row r="613" spans="41:46" x14ac:dyDescent="0.25">
      <c r="AO613" s="40"/>
      <c r="AP613" s="40"/>
      <c r="AS613" s="40"/>
      <c r="AT613" s="40"/>
    </row>
    <row r="614" spans="41:46" x14ac:dyDescent="0.25">
      <c r="AO614" s="40"/>
      <c r="AP614" s="40"/>
      <c r="AS614" s="40"/>
      <c r="AT614" s="40"/>
    </row>
    <row r="615" spans="41:46" x14ac:dyDescent="0.25">
      <c r="AO615" s="40"/>
      <c r="AP615" s="40"/>
      <c r="AS615" s="40"/>
      <c r="AT615" s="40"/>
    </row>
    <row r="616" spans="41:46" x14ac:dyDescent="0.25">
      <c r="AO616" s="40"/>
      <c r="AP616" s="40"/>
      <c r="AS616" s="40"/>
      <c r="AT616" s="40"/>
    </row>
    <row r="617" spans="41:46" x14ac:dyDescent="0.25">
      <c r="AO617" s="40"/>
      <c r="AP617" s="40"/>
      <c r="AS617" s="40"/>
      <c r="AT617" s="40"/>
    </row>
    <row r="618" spans="41:46" x14ac:dyDescent="0.25">
      <c r="AO618" s="40"/>
      <c r="AP618" s="40"/>
      <c r="AS618" s="40"/>
      <c r="AT618" s="40"/>
    </row>
    <row r="619" spans="41:46" x14ac:dyDescent="0.25">
      <c r="AO619" s="40"/>
      <c r="AP619" s="40"/>
      <c r="AS619" s="40"/>
      <c r="AT619" s="40"/>
    </row>
    <row r="620" spans="41:46" x14ac:dyDescent="0.25">
      <c r="AO620" s="40"/>
      <c r="AP620" s="40"/>
      <c r="AS620" s="40"/>
      <c r="AT620" s="40"/>
    </row>
    <row r="621" spans="41:46" x14ac:dyDescent="0.25">
      <c r="AO621" s="40"/>
      <c r="AP621" s="40"/>
      <c r="AS621" s="40"/>
      <c r="AT621" s="40"/>
    </row>
    <row r="622" spans="41:46" x14ac:dyDescent="0.25">
      <c r="AO622" s="40"/>
      <c r="AP622" s="40"/>
      <c r="AS622" s="40"/>
      <c r="AT622" s="40"/>
    </row>
    <row r="623" spans="41:46" x14ac:dyDescent="0.25">
      <c r="AO623" s="40"/>
      <c r="AP623" s="40"/>
      <c r="AS623" s="40"/>
      <c r="AT623" s="40"/>
    </row>
    <row r="624" spans="41:46" x14ac:dyDescent="0.25">
      <c r="AO624" s="40"/>
      <c r="AP624" s="40"/>
      <c r="AS624" s="40"/>
      <c r="AT624" s="40"/>
    </row>
    <row r="625" spans="41:46" x14ac:dyDescent="0.25">
      <c r="AO625" s="40"/>
      <c r="AP625" s="40"/>
      <c r="AS625" s="40"/>
      <c r="AT625" s="40"/>
    </row>
    <row r="626" spans="41:46" x14ac:dyDescent="0.25">
      <c r="AO626" s="40"/>
      <c r="AP626" s="40"/>
      <c r="AS626" s="40"/>
      <c r="AT626" s="40"/>
    </row>
    <row r="627" spans="41:46" x14ac:dyDescent="0.25">
      <c r="AO627" s="40"/>
      <c r="AP627" s="40"/>
      <c r="AS627" s="40"/>
      <c r="AT627" s="40"/>
    </row>
    <row r="628" spans="41:46" x14ac:dyDescent="0.25">
      <c r="AO628" s="40"/>
      <c r="AP628" s="40"/>
      <c r="AS628" s="40"/>
      <c r="AT628" s="40"/>
    </row>
    <row r="629" spans="41:46" x14ac:dyDescent="0.25">
      <c r="AO629" s="40"/>
      <c r="AP629" s="40"/>
      <c r="AS629" s="40"/>
      <c r="AT629" s="40"/>
    </row>
    <row r="630" spans="41:46" x14ac:dyDescent="0.25">
      <c r="AO630" s="40"/>
      <c r="AP630" s="40"/>
      <c r="AS630" s="40"/>
      <c r="AT630" s="40"/>
    </row>
    <row r="631" spans="41:46" x14ac:dyDescent="0.25">
      <c r="AO631" s="40"/>
      <c r="AP631" s="40"/>
      <c r="AS631" s="40"/>
      <c r="AT631" s="40"/>
    </row>
    <row r="632" spans="41:46" x14ac:dyDescent="0.25">
      <c r="AO632" s="40"/>
      <c r="AP632" s="40"/>
      <c r="AS632" s="40"/>
      <c r="AT632" s="40"/>
    </row>
    <row r="633" spans="41:46" x14ac:dyDescent="0.25">
      <c r="AO633" s="40"/>
      <c r="AP633" s="40"/>
      <c r="AS633" s="40"/>
      <c r="AT633" s="40"/>
    </row>
    <row r="634" spans="41:46" x14ac:dyDescent="0.25">
      <c r="AO634" s="40"/>
      <c r="AP634" s="40"/>
      <c r="AS634" s="40"/>
      <c r="AT634" s="40"/>
    </row>
    <row r="635" spans="41:46" x14ac:dyDescent="0.25">
      <c r="AO635" s="40"/>
      <c r="AP635" s="40"/>
      <c r="AS635" s="40"/>
      <c r="AT635" s="40"/>
    </row>
    <row r="636" spans="41:46" x14ac:dyDescent="0.25">
      <c r="AO636" s="40"/>
      <c r="AP636" s="40"/>
      <c r="AS636" s="40"/>
      <c r="AT636" s="40"/>
    </row>
    <row r="637" spans="41:46" x14ac:dyDescent="0.25">
      <c r="AO637" s="40"/>
      <c r="AP637" s="40"/>
      <c r="AS637" s="40"/>
      <c r="AT637" s="40"/>
    </row>
    <row r="638" spans="41:46" x14ac:dyDescent="0.25">
      <c r="AO638" s="40"/>
      <c r="AP638" s="40"/>
      <c r="AS638" s="40"/>
      <c r="AT638" s="40"/>
    </row>
    <row r="639" spans="41:46" x14ac:dyDescent="0.25">
      <c r="AO639" s="40"/>
      <c r="AP639" s="40"/>
      <c r="AS639" s="40"/>
      <c r="AT639" s="40"/>
    </row>
    <row r="640" spans="41:46" x14ac:dyDescent="0.25">
      <c r="AO640" s="40"/>
      <c r="AP640" s="40"/>
      <c r="AS640" s="40"/>
      <c r="AT640" s="40"/>
    </row>
    <row r="641" spans="41:46" x14ac:dyDescent="0.25">
      <c r="AO641" s="40"/>
      <c r="AP641" s="40"/>
      <c r="AS641" s="40"/>
      <c r="AT641" s="40"/>
    </row>
    <row r="642" spans="41:46" x14ac:dyDescent="0.25">
      <c r="AO642" s="40"/>
      <c r="AP642" s="40"/>
      <c r="AS642" s="40"/>
      <c r="AT642" s="40"/>
    </row>
    <row r="643" spans="41:46" x14ac:dyDescent="0.25">
      <c r="AO643" s="40"/>
      <c r="AP643" s="40"/>
      <c r="AS643" s="40"/>
      <c r="AT643" s="40"/>
    </row>
    <row r="644" spans="41:46" x14ac:dyDescent="0.25">
      <c r="AO644" s="40"/>
      <c r="AP644" s="40"/>
      <c r="AS644" s="40"/>
      <c r="AT644" s="40"/>
    </row>
    <row r="645" spans="41:46" x14ac:dyDescent="0.25">
      <c r="AO645" s="40"/>
      <c r="AP645" s="40"/>
      <c r="AS645" s="40"/>
      <c r="AT645" s="40"/>
    </row>
    <row r="646" spans="41:46" x14ac:dyDescent="0.25">
      <c r="AO646" s="40"/>
      <c r="AP646" s="40"/>
      <c r="AS646" s="40"/>
      <c r="AT646" s="40"/>
    </row>
    <row r="647" spans="41:46" x14ac:dyDescent="0.25">
      <c r="AO647" s="40"/>
      <c r="AP647" s="40"/>
      <c r="AS647" s="40"/>
      <c r="AT647" s="40"/>
    </row>
    <row r="648" spans="41:46" x14ac:dyDescent="0.25">
      <c r="AO648" s="40"/>
      <c r="AP648" s="40"/>
      <c r="AS648" s="40"/>
      <c r="AT648" s="40"/>
    </row>
    <row r="649" spans="41:46" x14ac:dyDescent="0.25">
      <c r="AO649" s="40"/>
      <c r="AP649" s="40"/>
      <c r="AS649" s="40"/>
      <c r="AT649" s="40"/>
    </row>
    <row r="650" spans="41:46" x14ac:dyDescent="0.25">
      <c r="AO650" s="40"/>
      <c r="AP650" s="40"/>
      <c r="AS650" s="40"/>
      <c r="AT650" s="40"/>
    </row>
    <row r="651" spans="41:46" x14ac:dyDescent="0.25">
      <c r="AO651" s="40"/>
      <c r="AP651" s="40"/>
      <c r="AS651" s="40"/>
      <c r="AT651" s="40"/>
    </row>
    <row r="652" spans="41:46" x14ac:dyDescent="0.25">
      <c r="AO652" s="40"/>
      <c r="AP652" s="40"/>
      <c r="AS652" s="40"/>
      <c r="AT652" s="40"/>
    </row>
    <row r="653" spans="41:46" x14ac:dyDescent="0.25">
      <c r="AO653" s="40"/>
      <c r="AP653" s="40"/>
      <c r="AS653" s="40"/>
      <c r="AT653" s="40"/>
    </row>
    <row r="654" spans="41:46" x14ac:dyDescent="0.25">
      <c r="AO654" s="40"/>
      <c r="AP654" s="40"/>
      <c r="AS654" s="40"/>
      <c r="AT654" s="40"/>
    </row>
    <row r="655" spans="41:46" x14ac:dyDescent="0.25">
      <c r="AO655" s="40"/>
      <c r="AP655" s="40"/>
      <c r="AS655" s="40"/>
      <c r="AT655" s="40"/>
    </row>
    <row r="656" spans="41:46" x14ac:dyDescent="0.25">
      <c r="AO656" s="40"/>
      <c r="AP656" s="40"/>
      <c r="AS656" s="40"/>
      <c r="AT656" s="40"/>
    </row>
    <row r="657" spans="41:46" x14ac:dyDescent="0.25">
      <c r="AO657" s="40"/>
      <c r="AP657" s="40"/>
      <c r="AS657" s="40"/>
      <c r="AT657" s="40"/>
    </row>
    <row r="658" spans="41:46" x14ac:dyDescent="0.25">
      <c r="AO658" s="40"/>
      <c r="AP658" s="40"/>
      <c r="AS658" s="40"/>
      <c r="AT658" s="40"/>
    </row>
    <row r="659" spans="41:46" x14ac:dyDescent="0.25">
      <c r="AO659" s="40"/>
      <c r="AP659" s="40"/>
      <c r="AS659" s="40"/>
      <c r="AT659" s="40"/>
    </row>
    <row r="660" spans="41:46" x14ac:dyDescent="0.25">
      <c r="AO660" s="40"/>
      <c r="AP660" s="40"/>
      <c r="AS660" s="40"/>
      <c r="AT660" s="40"/>
    </row>
    <row r="661" spans="41:46" x14ac:dyDescent="0.25">
      <c r="AO661" s="40"/>
      <c r="AP661" s="40"/>
      <c r="AS661" s="40"/>
      <c r="AT661" s="40"/>
    </row>
    <row r="662" spans="41:46" x14ac:dyDescent="0.25">
      <c r="AO662" s="40"/>
      <c r="AP662" s="40"/>
      <c r="AS662" s="40"/>
      <c r="AT662" s="40"/>
    </row>
    <row r="663" spans="41:46" x14ac:dyDescent="0.25">
      <c r="AO663" s="40"/>
      <c r="AP663" s="40"/>
      <c r="AS663" s="40"/>
      <c r="AT663" s="40"/>
    </row>
    <row r="664" spans="41:46" x14ac:dyDescent="0.25">
      <c r="AO664" s="40"/>
      <c r="AP664" s="40"/>
      <c r="AS664" s="40"/>
      <c r="AT664" s="40"/>
    </row>
    <row r="665" spans="41:46" x14ac:dyDescent="0.25">
      <c r="AO665" s="40"/>
      <c r="AP665" s="40"/>
      <c r="AS665" s="40"/>
      <c r="AT665" s="40"/>
    </row>
    <row r="666" spans="41:46" x14ac:dyDescent="0.25">
      <c r="AO666" s="40"/>
      <c r="AP666" s="40"/>
      <c r="AS666" s="40"/>
      <c r="AT666" s="40"/>
    </row>
    <row r="667" spans="41:46" x14ac:dyDescent="0.25">
      <c r="AO667" s="40"/>
      <c r="AP667" s="40"/>
      <c r="AS667" s="40"/>
      <c r="AT667" s="40"/>
    </row>
    <row r="668" spans="41:46" x14ac:dyDescent="0.25">
      <c r="AO668" s="40"/>
      <c r="AP668" s="40"/>
      <c r="AS668" s="40"/>
      <c r="AT668" s="40"/>
    </row>
    <row r="669" spans="41:46" x14ac:dyDescent="0.25">
      <c r="AO669" s="40"/>
      <c r="AP669" s="40"/>
      <c r="AS669" s="40"/>
      <c r="AT669" s="40"/>
    </row>
    <row r="670" spans="41:46" x14ac:dyDescent="0.25">
      <c r="AO670" s="40"/>
      <c r="AP670" s="40"/>
      <c r="AS670" s="40"/>
      <c r="AT670" s="40"/>
    </row>
    <row r="671" spans="41:46" x14ac:dyDescent="0.25">
      <c r="AO671" s="40"/>
      <c r="AP671" s="40"/>
      <c r="AS671" s="40"/>
      <c r="AT671" s="40"/>
    </row>
    <row r="672" spans="41:46" x14ac:dyDescent="0.25">
      <c r="AO672" s="40"/>
      <c r="AP672" s="40"/>
      <c r="AS672" s="40"/>
      <c r="AT672" s="40"/>
    </row>
    <row r="673" spans="41:46" x14ac:dyDescent="0.25">
      <c r="AO673" s="40"/>
      <c r="AP673" s="40"/>
      <c r="AS673" s="40"/>
      <c r="AT673" s="40"/>
    </row>
    <row r="674" spans="41:46" x14ac:dyDescent="0.25">
      <c r="AO674" s="40"/>
      <c r="AP674" s="40"/>
      <c r="AS674" s="40"/>
      <c r="AT674" s="40"/>
    </row>
    <row r="675" spans="41:46" x14ac:dyDescent="0.25">
      <c r="AO675" s="40"/>
      <c r="AP675" s="40"/>
      <c r="AS675" s="40"/>
      <c r="AT675" s="40"/>
    </row>
    <row r="676" spans="41:46" x14ac:dyDescent="0.25">
      <c r="AO676" s="40"/>
      <c r="AP676" s="40"/>
      <c r="AS676" s="40"/>
      <c r="AT676" s="40"/>
    </row>
    <row r="677" spans="41:46" x14ac:dyDescent="0.25">
      <c r="AO677" s="40"/>
      <c r="AP677" s="40"/>
      <c r="AS677" s="40"/>
      <c r="AT677" s="40"/>
    </row>
    <row r="678" spans="41:46" x14ac:dyDescent="0.25">
      <c r="AO678" s="40"/>
      <c r="AP678" s="40"/>
      <c r="AS678" s="40"/>
      <c r="AT678" s="40"/>
    </row>
    <row r="679" spans="41:46" x14ac:dyDescent="0.25">
      <c r="AO679" s="40"/>
      <c r="AP679" s="40"/>
      <c r="AS679" s="40"/>
      <c r="AT679" s="40"/>
    </row>
    <row r="680" spans="41:46" x14ac:dyDescent="0.25">
      <c r="AO680" s="40"/>
      <c r="AP680" s="40"/>
      <c r="AS680" s="40"/>
      <c r="AT680" s="40"/>
    </row>
    <row r="681" spans="41:46" x14ac:dyDescent="0.25">
      <c r="AO681" s="40"/>
      <c r="AP681" s="40"/>
      <c r="AS681" s="40"/>
      <c r="AT681" s="40"/>
    </row>
    <row r="682" spans="41:46" x14ac:dyDescent="0.25">
      <c r="AO682" s="40"/>
      <c r="AP682" s="40"/>
      <c r="AS682" s="40"/>
      <c r="AT682" s="40"/>
    </row>
    <row r="683" spans="41:46" x14ac:dyDescent="0.25">
      <c r="AO683" s="40"/>
      <c r="AP683" s="40"/>
      <c r="AS683" s="40"/>
      <c r="AT683" s="40"/>
    </row>
    <row r="684" spans="41:46" x14ac:dyDescent="0.25">
      <c r="AO684" s="40"/>
      <c r="AP684" s="40"/>
      <c r="AS684" s="40"/>
      <c r="AT684" s="40"/>
    </row>
    <row r="685" spans="41:46" x14ac:dyDescent="0.25">
      <c r="AO685" s="40"/>
      <c r="AP685" s="40"/>
      <c r="AS685" s="40"/>
      <c r="AT685" s="40"/>
    </row>
    <row r="686" spans="41:46" x14ac:dyDescent="0.25">
      <c r="AO686" s="40"/>
      <c r="AP686" s="40"/>
      <c r="AS686" s="40"/>
      <c r="AT686" s="40"/>
    </row>
    <row r="687" spans="41:46" x14ac:dyDescent="0.25">
      <c r="AO687" s="40"/>
      <c r="AP687" s="40"/>
      <c r="AS687" s="40"/>
      <c r="AT687" s="40"/>
    </row>
    <row r="688" spans="41:46" x14ac:dyDescent="0.25">
      <c r="AO688" s="40"/>
      <c r="AP688" s="40"/>
      <c r="AS688" s="40"/>
      <c r="AT688" s="40"/>
    </row>
    <row r="689" spans="41:46" x14ac:dyDescent="0.25">
      <c r="AO689" s="40"/>
      <c r="AP689" s="40"/>
      <c r="AS689" s="40"/>
      <c r="AT689" s="40"/>
    </row>
    <row r="690" spans="41:46" x14ac:dyDescent="0.25">
      <c r="AO690" s="40"/>
      <c r="AP690" s="40"/>
      <c r="AS690" s="40"/>
      <c r="AT690" s="40"/>
    </row>
    <row r="691" spans="41:46" x14ac:dyDescent="0.25">
      <c r="AO691" s="40"/>
      <c r="AP691" s="40"/>
      <c r="AS691" s="40"/>
      <c r="AT691" s="40"/>
    </row>
    <row r="692" spans="41:46" x14ac:dyDescent="0.25">
      <c r="AO692" s="40"/>
      <c r="AP692" s="40"/>
      <c r="AS692" s="40"/>
      <c r="AT692" s="40"/>
    </row>
    <row r="693" spans="41:46" x14ac:dyDescent="0.25">
      <c r="AO693" s="40"/>
      <c r="AP693" s="40"/>
      <c r="AS693" s="40"/>
      <c r="AT693" s="40"/>
    </row>
    <row r="694" spans="41:46" x14ac:dyDescent="0.25">
      <c r="AO694" s="40"/>
      <c r="AP694" s="40"/>
      <c r="AS694" s="40"/>
      <c r="AT694" s="40"/>
    </row>
    <row r="695" spans="41:46" x14ac:dyDescent="0.25">
      <c r="AO695" s="40"/>
      <c r="AP695" s="40"/>
      <c r="AS695" s="40"/>
      <c r="AT695" s="40"/>
    </row>
    <row r="696" spans="41:46" x14ac:dyDescent="0.25">
      <c r="AO696" s="40"/>
      <c r="AP696" s="40"/>
      <c r="AS696" s="40"/>
      <c r="AT696" s="40"/>
    </row>
    <row r="697" spans="41:46" x14ac:dyDescent="0.25">
      <c r="AO697" s="40"/>
      <c r="AP697" s="40"/>
      <c r="AS697" s="40"/>
      <c r="AT697" s="40"/>
    </row>
    <row r="698" spans="41:46" x14ac:dyDescent="0.25">
      <c r="AO698" s="40"/>
      <c r="AP698" s="40"/>
      <c r="AS698" s="40"/>
      <c r="AT698" s="40"/>
    </row>
    <row r="699" spans="41:46" x14ac:dyDescent="0.25">
      <c r="AO699" s="40"/>
      <c r="AP699" s="40"/>
      <c r="AS699" s="40"/>
      <c r="AT699" s="40"/>
    </row>
    <row r="700" spans="41:46" x14ac:dyDescent="0.25">
      <c r="AO700" s="40"/>
      <c r="AP700" s="40"/>
      <c r="AS700" s="40"/>
      <c r="AT700" s="40"/>
    </row>
    <row r="701" spans="41:46" x14ac:dyDescent="0.25">
      <c r="AO701" s="40"/>
      <c r="AP701" s="40"/>
      <c r="AS701" s="40"/>
      <c r="AT701" s="40"/>
    </row>
    <row r="702" spans="41:46" x14ac:dyDescent="0.25">
      <c r="AO702" s="40"/>
      <c r="AP702" s="40"/>
      <c r="AS702" s="40"/>
      <c r="AT702" s="40"/>
    </row>
    <row r="703" spans="41:46" x14ac:dyDescent="0.25">
      <c r="AO703" s="40"/>
      <c r="AP703" s="40"/>
      <c r="AS703" s="40"/>
      <c r="AT703" s="40"/>
    </row>
    <row r="704" spans="41:46" x14ac:dyDescent="0.25">
      <c r="AO704" s="40"/>
      <c r="AP704" s="40"/>
      <c r="AS704" s="40"/>
      <c r="AT704" s="40"/>
    </row>
    <row r="705" spans="41:46" x14ac:dyDescent="0.25">
      <c r="AO705" s="40"/>
      <c r="AP705" s="40"/>
      <c r="AS705" s="40"/>
      <c r="AT705" s="40"/>
    </row>
    <row r="706" spans="41:46" x14ac:dyDescent="0.25">
      <c r="AO706" s="40"/>
      <c r="AP706" s="40"/>
      <c r="AS706" s="40"/>
      <c r="AT706" s="40"/>
    </row>
    <row r="707" spans="41:46" x14ac:dyDescent="0.25">
      <c r="AO707" s="40"/>
      <c r="AP707" s="40"/>
      <c r="AS707" s="40"/>
      <c r="AT707" s="40"/>
    </row>
    <row r="708" spans="41:46" x14ac:dyDescent="0.25">
      <c r="AO708" s="40"/>
      <c r="AP708" s="40"/>
      <c r="AS708" s="40"/>
      <c r="AT708" s="40"/>
    </row>
    <row r="709" spans="41:46" x14ac:dyDescent="0.25">
      <c r="AO709" s="40"/>
      <c r="AP709" s="40"/>
      <c r="AS709" s="40"/>
      <c r="AT709" s="40"/>
    </row>
    <row r="710" spans="41:46" x14ac:dyDescent="0.25">
      <c r="AO710" s="40"/>
      <c r="AP710" s="40"/>
      <c r="AS710" s="40"/>
      <c r="AT710" s="40"/>
    </row>
    <row r="711" spans="41:46" x14ac:dyDescent="0.25">
      <c r="AO711" s="40"/>
      <c r="AP711" s="40"/>
      <c r="AS711" s="40"/>
      <c r="AT711" s="40"/>
    </row>
    <row r="712" spans="41:46" x14ac:dyDescent="0.25">
      <c r="AO712" s="40"/>
      <c r="AP712" s="40"/>
      <c r="AS712" s="40"/>
      <c r="AT712" s="40"/>
    </row>
    <row r="713" spans="41:46" x14ac:dyDescent="0.25">
      <c r="AO713" s="40"/>
      <c r="AP713" s="40"/>
      <c r="AS713" s="40"/>
      <c r="AT713" s="40"/>
    </row>
    <row r="714" spans="41:46" x14ac:dyDescent="0.25">
      <c r="AO714" s="40"/>
      <c r="AP714" s="40"/>
      <c r="AS714" s="40"/>
      <c r="AT714" s="40"/>
    </row>
    <row r="715" spans="41:46" x14ac:dyDescent="0.25">
      <c r="AO715" s="40"/>
      <c r="AP715" s="40"/>
      <c r="AS715" s="40"/>
      <c r="AT715" s="40"/>
    </row>
    <row r="716" spans="41:46" x14ac:dyDescent="0.25">
      <c r="AO716" s="40"/>
      <c r="AP716" s="40"/>
      <c r="AS716" s="40"/>
      <c r="AT716" s="40"/>
    </row>
    <row r="717" spans="41:46" x14ac:dyDescent="0.25">
      <c r="AO717" s="40"/>
      <c r="AP717" s="40"/>
      <c r="AS717" s="40"/>
      <c r="AT717" s="40"/>
    </row>
    <row r="718" spans="41:46" x14ac:dyDescent="0.25">
      <c r="AO718" s="40"/>
      <c r="AP718" s="40"/>
      <c r="AS718" s="40"/>
      <c r="AT718" s="40"/>
    </row>
    <row r="719" spans="41:46" x14ac:dyDescent="0.25">
      <c r="AO719" s="40"/>
      <c r="AP719" s="40"/>
      <c r="AS719" s="40"/>
      <c r="AT719" s="40"/>
    </row>
    <row r="720" spans="41:46" x14ac:dyDescent="0.25">
      <c r="AO720" s="40"/>
      <c r="AP720" s="40"/>
      <c r="AS720" s="40"/>
      <c r="AT720" s="40"/>
    </row>
    <row r="721" spans="41:46" x14ac:dyDescent="0.25">
      <c r="AO721" s="40"/>
      <c r="AP721" s="40"/>
      <c r="AS721" s="40"/>
      <c r="AT721" s="40"/>
    </row>
    <row r="722" spans="41:46" x14ac:dyDescent="0.25">
      <c r="AO722" s="40"/>
      <c r="AP722" s="40"/>
      <c r="AS722" s="40"/>
      <c r="AT722" s="40"/>
    </row>
    <row r="723" spans="41:46" x14ac:dyDescent="0.25">
      <c r="AO723" s="40"/>
      <c r="AP723" s="40"/>
      <c r="AS723" s="40"/>
      <c r="AT723" s="40"/>
    </row>
    <row r="724" spans="41:46" x14ac:dyDescent="0.25">
      <c r="AO724" s="40"/>
      <c r="AP724" s="40"/>
      <c r="AS724" s="40"/>
      <c r="AT724" s="40"/>
    </row>
    <row r="725" spans="41:46" x14ac:dyDescent="0.25">
      <c r="AO725" s="40"/>
      <c r="AP725" s="40"/>
      <c r="AS725" s="40"/>
      <c r="AT725" s="40"/>
    </row>
    <row r="726" spans="41:46" x14ac:dyDescent="0.25">
      <c r="AO726" s="40"/>
      <c r="AP726" s="40"/>
      <c r="AS726" s="40"/>
      <c r="AT726" s="40"/>
    </row>
    <row r="727" spans="41:46" x14ac:dyDescent="0.25">
      <c r="AO727" s="40"/>
      <c r="AP727" s="40"/>
      <c r="AS727" s="40"/>
      <c r="AT727" s="40"/>
    </row>
    <row r="728" spans="41:46" x14ac:dyDescent="0.25">
      <c r="AO728" s="40"/>
      <c r="AP728" s="40"/>
      <c r="AS728" s="40"/>
      <c r="AT728" s="40"/>
    </row>
    <row r="729" spans="41:46" x14ac:dyDescent="0.25">
      <c r="AO729" s="40"/>
      <c r="AP729" s="40"/>
      <c r="AS729" s="40"/>
      <c r="AT729" s="40"/>
    </row>
    <row r="730" spans="41:46" x14ac:dyDescent="0.25">
      <c r="AO730" s="40"/>
      <c r="AP730" s="40"/>
      <c r="AS730" s="40"/>
      <c r="AT730" s="40"/>
    </row>
    <row r="731" spans="41:46" x14ac:dyDescent="0.25">
      <c r="AO731" s="40"/>
      <c r="AP731" s="40"/>
      <c r="AS731" s="40"/>
      <c r="AT731" s="40"/>
    </row>
    <row r="732" spans="41:46" x14ac:dyDescent="0.25">
      <c r="AO732" s="40"/>
      <c r="AP732" s="40"/>
      <c r="AS732" s="40"/>
      <c r="AT732" s="40"/>
    </row>
    <row r="733" spans="41:46" x14ac:dyDescent="0.25">
      <c r="AO733" s="40"/>
      <c r="AP733" s="40"/>
      <c r="AS733" s="40"/>
      <c r="AT733" s="40"/>
    </row>
    <row r="734" spans="41:46" x14ac:dyDescent="0.25">
      <c r="AO734" s="40"/>
      <c r="AP734" s="40"/>
      <c r="AS734" s="40"/>
      <c r="AT734" s="40"/>
    </row>
    <row r="735" spans="41:46" x14ac:dyDescent="0.25">
      <c r="AO735" s="40"/>
      <c r="AP735" s="40"/>
      <c r="AS735" s="40"/>
      <c r="AT735" s="40"/>
    </row>
    <row r="736" spans="41:46" x14ac:dyDescent="0.25">
      <c r="AO736" s="40"/>
      <c r="AP736" s="40"/>
      <c r="AS736" s="40"/>
      <c r="AT736" s="40"/>
    </row>
    <row r="737" spans="41:46" x14ac:dyDescent="0.25">
      <c r="AO737" s="40"/>
      <c r="AP737" s="40"/>
      <c r="AS737" s="40"/>
      <c r="AT737" s="40"/>
    </row>
    <row r="738" spans="41:46" x14ac:dyDescent="0.25">
      <c r="AO738" s="40"/>
      <c r="AP738" s="40"/>
      <c r="AS738" s="40"/>
      <c r="AT738" s="40"/>
    </row>
    <row r="739" spans="41:46" x14ac:dyDescent="0.25">
      <c r="AO739" s="40"/>
      <c r="AP739" s="40"/>
      <c r="AS739" s="40"/>
      <c r="AT739" s="40"/>
    </row>
    <row r="740" spans="41:46" x14ac:dyDescent="0.25">
      <c r="AO740" s="40"/>
      <c r="AP740" s="40"/>
      <c r="AS740" s="40"/>
      <c r="AT740" s="40"/>
    </row>
    <row r="741" spans="41:46" x14ac:dyDescent="0.25">
      <c r="AO741" s="40"/>
      <c r="AP741" s="40"/>
      <c r="AS741" s="40"/>
      <c r="AT741" s="40"/>
    </row>
    <row r="742" spans="41:46" x14ac:dyDescent="0.25">
      <c r="AO742" s="40"/>
      <c r="AP742" s="40"/>
      <c r="AS742" s="40"/>
      <c r="AT742" s="40"/>
    </row>
    <row r="743" spans="41:46" x14ac:dyDescent="0.25">
      <c r="AO743" s="40"/>
      <c r="AP743" s="40"/>
      <c r="AS743" s="40"/>
      <c r="AT743" s="40"/>
    </row>
    <row r="744" spans="41:46" x14ac:dyDescent="0.25">
      <c r="AO744" s="40"/>
      <c r="AP744" s="40"/>
      <c r="AS744" s="40"/>
      <c r="AT744" s="40"/>
    </row>
    <row r="745" spans="41:46" x14ac:dyDescent="0.25">
      <c r="AO745" s="40"/>
      <c r="AP745" s="40"/>
      <c r="AS745" s="40"/>
      <c r="AT745" s="40"/>
    </row>
    <row r="746" spans="41:46" x14ac:dyDescent="0.25">
      <c r="AO746" s="40"/>
      <c r="AP746" s="40"/>
      <c r="AS746" s="40"/>
      <c r="AT746" s="40"/>
    </row>
    <row r="747" spans="41:46" x14ac:dyDescent="0.25">
      <c r="AO747" s="40"/>
      <c r="AP747" s="40"/>
      <c r="AS747" s="40"/>
      <c r="AT747" s="40"/>
    </row>
    <row r="748" spans="41:46" x14ac:dyDescent="0.25">
      <c r="AO748" s="40"/>
      <c r="AP748" s="40"/>
      <c r="AS748" s="40"/>
      <c r="AT748" s="40"/>
    </row>
    <row r="749" spans="41:46" x14ac:dyDescent="0.25">
      <c r="AO749" s="40"/>
      <c r="AP749" s="40"/>
      <c r="AS749" s="40"/>
      <c r="AT749" s="40"/>
    </row>
    <row r="750" spans="41:46" x14ac:dyDescent="0.25">
      <c r="AO750" s="40"/>
      <c r="AP750" s="40"/>
      <c r="AS750" s="40"/>
      <c r="AT750" s="40"/>
    </row>
    <row r="751" spans="41:46" x14ac:dyDescent="0.25">
      <c r="AO751" s="40"/>
      <c r="AP751" s="40"/>
      <c r="AS751" s="40"/>
      <c r="AT751" s="40"/>
    </row>
    <row r="752" spans="41:46" x14ac:dyDescent="0.25">
      <c r="AO752" s="40"/>
      <c r="AP752" s="40"/>
      <c r="AS752" s="40"/>
      <c r="AT752" s="40"/>
    </row>
    <row r="753" spans="41:46" x14ac:dyDescent="0.25">
      <c r="AO753" s="40"/>
      <c r="AP753" s="40"/>
      <c r="AS753" s="40"/>
      <c r="AT753" s="40"/>
    </row>
    <row r="754" spans="41:46" x14ac:dyDescent="0.25">
      <c r="AO754" s="40"/>
      <c r="AP754" s="40"/>
      <c r="AS754" s="40"/>
      <c r="AT754" s="40"/>
    </row>
    <row r="755" spans="41:46" x14ac:dyDescent="0.25">
      <c r="AO755" s="40"/>
      <c r="AP755" s="40"/>
      <c r="AS755" s="40"/>
      <c r="AT755" s="40"/>
    </row>
    <row r="756" spans="41:46" x14ac:dyDescent="0.25">
      <c r="AO756" s="40"/>
      <c r="AP756" s="40"/>
      <c r="AS756" s="40"/>
      <c r="AT756" s="40"/>
    </row>
    <row r="757" spans="41:46" x14ac:dyDescent="0.25">
      <c r="AO757" s="40"/>
      <c r="AP757" s="40"/>
      <c r="AS757" s="40"/>
      <c r="AT757" s="40"/>
    </row>
    <row r="758" spans="41:46" x14ac:dyDescent="0.25">
      <c r="AO758" s="40"/>
      <c r="AP758" s="40"/>
      <c r="AS758" s="40"/>
      <c r="AT758" s="40"/>
    </row>
    <row r="759" spans="41:46" x14ac:dyDescent="0.25">
      <c r="AO759" s="40"/>
      <c r="AP759" s="40"/>
      <c r="AS759" s="40"/>
      <c r="AT759" s="40"/>
    </row>
    <row r="760" spans="41:46" x14ac:dyDescent="0.25">
      <c r="AO760" s="40"/>
      <c r="AP760" s="40"/>
      <c r="AS760" s="40"/>
      <c r="AT760" s="40"/>
    </row>
    <row r="761" spans="41:46" x14ac:dyDescent="0.25">
      <c r="AO761" s="40"/>
      <c r="AP761" s="40"/>
      <c r="AS761" s="40"/>
      <c r="AT761" s="40"/>
    </row>
    <row r="762" spans="41:46" x14ac:dyDescent="0.25">
      <c r="AO762" s="40"/>
      <c r="AP762" s="40"/>
      <c r="AS762" s="40"/>
      <c r="AT762" s="40"/>
    </row>
    <row r="763" spans="41:46" x14ac:dyDescent="0.25">
      <c r="AO763" s="40"/>
      <c r="AP763" s="40"/>
      <c r="AS763" s="40"/>
      <c r="AT763" s="40"/>
    </row>
    <row r="764" spans="41:46" x14ac:dyDescent="0.25">
      <c r="AO764" s="40"/>
      <c r="AP764" s="40"/>
      <c r="AS764" s="40"/>
      <c r="AT764" s="40"/>
    </row>
    <row r="765" spans="41:46" x14ac:dyDescent="0.25">
      <c r="AO765" s="40"/>
      <c r="AP765" s="40"/>
      <c r="AS765" s="40"/>
      <c r="AT765" s="40"/>
    </row>
    <row r="766" spans="41:46" x14ac:dyDescent="0.25">
      <c r="AO766" s="40"/>
      <c r="AP766" s="40"/>
      <c r="AS766" s="40"/>
      <c r="AT766" s="40"/>
    </row>
    <row r="767" spans="41:46" x14ac:dyDescent="0.25">
      <c r="AO767" s="40"/>
      <c r="AP767" s="40"/>
      <c r="AS767" s="40"/>
      <c r="AT767" s="40"/>
    </row>
    <row r="768" spans="41:46" x14ac:dyDescent="0.25">
      <c r="AO768" s="40"/>
      <c r="AP768" s="40"/>
      <c r="AS768" s="40"/>
      <c r="AT768" s="40"/>
    </row>
    <row r="769" spans="41:46" x14ac:dyDescent="0.25">
      <c r="AO769" s="40"/>
      <c r="AP769" s="40"/>
      <c r="AS769" s="40"/>
      <c r="AT769" s="40"/>
    </row>
    <row r="770" spans="41:46" x14ac:dyDescent="0.25">
      <c r="AO770" s="40"/>
      <c r="AP770" s="40"/>
      <c r="AS770" s="40"/>
      <c r="AT770" s="40"/>
    </row>
    <row r="771" spans="41:46" x14ac:dyDescent="0.25">
      <c r="AO771" s="40"/>
      <c r="AP771" s="40"/>
      <c r="AS771" s="40"/>
      <c r="AT771" s="40"/>
    </row>
    <row r="772" spans="41:46" x14ac:dyDescent="0.25">
      <c r="AO772" s="40"/>
      <c r="AP772" s="40"/>
      <c r="AS772" s="40"/>
      <c r="AT772" s="40"/>
    </row>
    <row r="773" spans="41:46" x14ac:dyDescent="0.25">
      <c r="AO773" s="40"/>
      <c r="AP773" s="40"/>
      <c r="AS773" s="40"/>
      <c r="AT773" s="40"/>
    </row>
    <row r="774" spans="41:46" x14ac:dyDescent="0.25">
      <c r="AO774" s="40"/>
      <c r="AP774" s="40"/>
      <c r="AS774" s="40"/>
      <c r="AT774" s="40"/>
    </row>
    <row r="775" spans="41:46" x14ac:dyDescent="0.25">
      <c r="AO775" s="40"/>
      <c r="AP775" s="40"/>
      <c r="AS775" s="40"/>
      <c r="AT775" s="40"/>
    </row>
    <row r="776" spans="41:46" x14ac:dyDescent="0.25">
      <c r="AO776" s="40"/>
      <c r="AP776" s="40"/>
      <c r="AS776" s="40"/>
      <c r="AT776" s="40"/>
    </row>
    <row r="777" spans="41:46" x14ac:dyDescent="0.25">
      <c r="AO777" s="40"/>
      <c r="AP777" s="40"/>
      <c r="AS777" s="40"/>
      <c r="AT777" s="40"/>
    </row>
    <row r="778" spans="41:46" x14ac:dyDescent="0.25">
      <c r="AO778" s="40"/>
      <c r="AP778" s="40"/>
      <c r="AS778" s="40"/>
      <c r="AT778" s="40"/>
    </row>
    <row r="779" spans="41:46" x14ac:dyDescent="0.25">
      <c r="AO779" s="40"/>
      <c r="AP779" s="40"/>
      <c r="AS779" s="40"/>
      <c r="AT779" s="40"/>
    </row>
    <row r="780" spans="41:46" x14ac:dyDescent="0.25">
      <c r="AO780" s="40"/>
      <c r="AP780" s="40"/>
      <c r="AS780" s="40"/>
      <c r="AT780" s="40"/>
    </row>
    <row r="781" spans="41:46" x14ac:dyDescent="0.25">
      <c r="AO781" s="40"/>
      <c r="AP781" s="40"/>
      <c r="AS781" s="40"/>
      <c r="AT781" s="40"/>
    </row>
    <row r="782" spans="41:46" x14ac:dyDescent="0.25">
      <c r="AO782" s="40"/>
      <c r="AP782" s="40"/>
      <c r="AS782" s="40"/>
      <c r="AT782" s="40"/>
    </row>
    <row r="783" spans="41:46" x14ac:dyDescent="0.25">
      <c r="AO783" s="40"/>
      <c r="AP783" s="40"/>
      <c r="AS783" s="40"/>
      <c r="AT783" s="40"/>
    </row>
    <row r="784" spans="41:46" x14ac:dyDescent="0.25">
      <c r="AO784" s="40"/>
      <c r="AP784" s="40"/>
      <c r="AS784" s="40"/>
      <c r="AT784" s="40"/>
    </row>
    <row r="785" spans="41:46" x14ac:dyDescent="0.25">
      <c r="AO785" s="40"/>
      <c r="AP785" s="40"/>
      <c r="AS785" s="40"/>
      <c r="AT785" s="40"/>
    </row>
    <row r="786" spans="41:46" x14ac:dyDescent="0.25">
      <c r="AO786" s="40"/>
      <c r="AP786" s="40"/>
      <c r="AS786" s="40"/>
      <c r="AT786" s="40"/>
    </row>
    <row r="787" spans="41:46" x14ac:dyDescent="0.25">
      <c r="AO787" s="40"/>
      <c r="AP787" s="40"/>
      <c r="AS787" s="40"/>
      <c r="AT787" s="40"/>
    </row>
    <row r="788" spans="41:46" x14ac:dyDescent="0.25">
      <c r="AO788" s="40"/>
      <c r="AP788" s="40"/>
      <c r="AS788" s="40"/>
      <c r="AT788" s="40"/>
    </row>
    <row r="789" spans="41:46" x14ac:dyDescent="0.25">
      <c r="AO789" s="40"/>
      <c r="AP789" s="40"/>
      <c r="AS789" s="40"/>
      <c r="AT789" s="40"/>
    </row>
    <row r="790" spans="41:46" x14ac:dyDescent="0.25">
      <c r="AO790" s="40"/>
      <c r="AP790" s="40"/>
      <c r="AS790" s="40"/>
      <c r="AT790" s="40"/>
    </row>
    <row r="791" spans="41:46" x14ac:dyDescent="0.25">
      <c r="AO791" s="40"/>
      <c r="AP791" s="40"/>
      <c r="AS791" s="40"/>
      <c r="AT791" s="40"/>
    </row>
    <row r="792" spans="41:46" x14ac:dyDescent="0.25">
      <c r="AO792" s="40"/>
      <c r="AP792" s="40"/>
      <c r="AS792" s="40"/>
      <c r="AT792" s="40"/>
    </row>
    <row r="793" spans="41:46" x14ac:dyDescent="0.25">
      <c r="AO793" s="40"/>
      <c r="AP793" s="40"/>
      <c r="AS793" s="40"/>
      <c r="AT793" s="40"/>
    </row>
    <row r="794" spans="41:46" x14ac:dyDescent="0.25">
      <c r="AO794" s="40"/>
      <c r="AP794" s="40"/>
      <c r="AS794" s="40"/>
      <c r="AT794" s="40"/>
    </row>
    <row r="795" spans="41:46" x14ac:dyDescent="0.25">
      <c r="AO795" s="40"/>
      <c r="AP795" s="40"/>
      <c r="AS795" s="40"/>
      <c r="AT795" s="40"/>
    </row>
    <row r="796" spans="41:46" x14ac:dyDescent="0.25">
      <c r="AO796" s="40"/>
      <c r="AP796" s="40"/>
      <c r="AS796" s="40"/>
      <c r="AT796" s="40"/>
    </row>
    <row r="797" spans="41:46" x14ac:dyDescent="0.25">
      <c r="AO797" s="40"/>
      <c r="AP797" s="40"/>
      <c r="AS797" s="40"/>
      <c r="AT797" s="40"/>
    </row>
    <row r="798" spans="41:46" x14ac:dyDescent="0.25">
      <c r="AO798" s="40"/>
      <c r="AP798" s="40"/>
      <c r="AS798" s="40"/>
      <c r="AT798" s="40"/>
    </row>
    <row r="799" spans="41:46" x14ac:dyDescent="0.25">
      <c r="AO799" s="40"/>
      <c r="AP799" s="40"/>
      <c r="AS799" s="40"/>
      <c r="AT799" s="40"/>
    </row>
    <row r="800" spans="41:46" x14ac:dyDescent="0.25">
      <c r="AO800" s="40"/>
      <c r="AP800" s="40"/>
      <c r="AS800" s="40"/>
      <c r="AT800" s="40"/>
    </row>
    <row r="801" spans="41:46" x14ac:dyDescent="0.25">
      <c r="AO801" s="40"/>
      <c r="AP801" s="40"/>
      <c r="AS801" s="40"/>
      <c r="AT801" s="40"/>
    </row>
    <row r="802" spans="41:46" x14ac:dyDescent="0.25">
      <c r="AO802" s="40"/>
      <c r="AP802" s="40"/>
      <c r="AS802" s="40"/>
      <c r="AT802" s="40"/>
    </row>
    <row r="803" spans="41:46" x14ac:dyDescent="0.25">
      <c r="AO803" s="40"/>
      <c r="AP803" s="40"/>
      <c r="AS803" s="40"/>
      <c r="AT803" s="40"/>
    </row>
    <row r="804" spans="41:46" x14ac:dyDescent="0.25">
      <c r="AO804" s="40"/>
      <c r="AP804" s="40"/>
      <c r="AS804" s="40"/>
      <c r="AT804" s="40"/>
    </row>
    <row r="805" spans="41:46" x14ac:dyDescent="0.25">
      <c r="AO805" s="40"/>
      <c r="AP805" s="40"/>
      <c r="AS805" s="40"/>
      <c r="AT805" s="40"/>
    </row>
    <row r="806" spans="41:46" x14ac:dyDescent="0.25">
      <c r="AO806" s="40"/>
      <c r="AP806" s="40"/>
      <c r="AS806" s="40"/>
      <c r="AT806" s="40"/>
    </row>
    <row r="807" spans="41:46" x14ac:dyDescent="0.25">
      <c r="AO807" s="40"/>
      <c r="AP807" s="40"/>
      <c r="AS807" s="40"/>
      <c r="AT807" s="40"/>
    </row>
    <row r="808" spans="41:46" x14ac:dyDescent="0.25">
      <c r="AO808" s="40"/>
      <c r="AP808" s="40"/>
      <c r="AS808" s="40"/>
      <c r="AT808" s="40"/>
    </row>
    <row r="809" spans="41:46" x14ac:dyDescent="0.25">
      <c r="AO809" s="40"/>
      <c r="AP809" s="40"/>
      <c r="AS809" s="40"/>
      <c r="AT809" s="40"/>
    </row>
    <row r="810" spans="41:46" x14ac:dyDescent="0.25">
      <c r="AO810" s="40"/>
      <c r="AP810" s="40"/>
      <c r="AS810" s="40"/>
      <c r="AT810" s="40"/>
    </row>
    <row r="811" spans="41:46" x14ac:dyDescent="0.25">
      <c r="AO811" s="40"/>
      <c r="AP811" s="40"/>
      <c r="AS811" s="40"/>
      <c r="AT811" s="40"/>
    </row>
    <row r="812" spans="41:46" x14ac:dyDescent="0.25">
      <c r="AO812" s="40"/>
      <c r="AP812" s="40"/>
      <c r="AS812" s="40"/>
      <c r="AT812" s="40"/>
    </row>
    <row r="813" spans="41:46" x14ac:dyDescent="0.25">
      <c r="AO813" s="40"/>
      <c r="AP813" s="40"/>
      <c r="AS813" s="40"/>
      <c r="AT813" s="40"/>
    </row>
    <row r="814" spans="41:46" x14ac:dyDescent="0.25">
      <c r="AO814" s="40"/>
      <c r="AP814" s="40"/>
      <c r="AS814" s="40"/>
      <c r="AT814" s="40"/>
    </row>
    <row r="815" spans="41:46" x14ac:dyDescent="0.25">
      <c r="AO815" s="40"/>
      <c r="AP815" s="40"/>
      <c r="AS815" s="40"/>
      <c r="AT815" s="40"/>
    </row>
    <row r="816" spans="41:46" x14ac:dyDescent="0.25">
      <c r="AO816" s="40"/>
      <c r="AP816" s="40"/>
      <c r="AS816" s="40"/>
      <c r="AT816" s="40"/>
    </row>
    <row r="817" spans="41:46" x14ac:dyDescent="0.25">
      <c r="AO817" s="40"/>
      <c r="AP817" s="40"/>
      <c r="AS817" s="40"/>
      <c r="AT817" s="40"/>
    </row>
    <row r="818" spans="41:46" x14ac:dyDescent="0.25">
      <c r="AO818" s="40"/>
      <c r="AP818" s="40"/>
      <c r="AS818" s="40"/>
      <c r="AT818" s="40"/>
    </row>
    <row r="819" spans="41:46" x14ac:dyDescent="0.25">
      <c r="AO819" s="40"/>
      <c r="AP819" s="40"/>
      <c r="AS819" s="40"/>
      <c r="AT819" s="40"/>
    </row>
    <row r="820" spans="41:46" x14ac:dyDescent="0.25">
      <c r="AO820" s="40"/>
      <c r="AP820" s="40"/>
      <c r="AS820" s="40"/>
      <c r="AT820" s="40"/>
    </row>
    <row r="821" spans="41:46" x14ac:dyDescent="0.25">
      <c r="AO821" s="40"/>
      <c r="AP821" s="40"/>
      <c r="AS821" s="40"/>
      <c r="AT821" s="40"/>
    </row>
    <row r="822" spans="41:46" x14ac:dyDescent="0.25">
      <c r="AO822" s="40"/>
      <c r="AP822" s="40"/>
      <c r="AS822" s="40"/>
      <c r="AT822" s="40"/>
    </row>
    <row r="823" spans="41:46" x14ac:dyDescent="0.25">
      <c r="AO823" s="40"/>
      <c r="AP823" s="40"/>
      <c r="AS823" s="40"/>
      <c r="AT823" s="40"/>
    </row>
    <row r="824" spans="41:46" x14ac:dyDescent="0.25">
      <c r="AO824" s="40"/>
      <c r="AP824" s="40"/>
      <c r="AS824" s="40"/>
      <c r="AT824" s="40"/>
    </row>
    <row r="825" spans="41:46" x14ac:dyDescent="0.25">
      <c r="AO825" s="40"/>
      <c r="AP825" s="40"/>
      <c r="AS825" s="40"/>
      <c r="AT825" s="40"/>
    </row>
    <row r="826" spans="41:46" x14ac:dyDescent="0.25">
      <c r="AO826" s="40"/>
      <c r="AP826" s="40"/>
      <c r="AS826" s="40"/>
      <c r="AT826" s="40"/>
    </row>
    <row r="827" spans="41:46" x14ac:dyDescent="0.25">
      <c r="AO827" s="40"/>
      <c r="AP827" s="40"/>
      <c r="AS827" s="40"/>
      <c r="AT827" s="40"/>
    </row>
    <row r="828" spans="41:46" x14ac:dyDescent="0.25">
      <c r="AO828" s="40"/>
      <c r="AP828" s="40"/>
      <c r="AS828" s="40"/>
      <c r="AT828" s="40"/>
    </row>
    <row r="829" spans="41:46" x14ac:dyDescent="0.25">
      <c r="AO829" s="40"/>
      <c r="AP829" s="40"/>
      <c r="AS829" s="40"/>
      <c r="AT829" s="40"/>
    </row>
    <row r="830" spans="41:46" x14ac:dyDescent="0.25">
      <c r="AO830" s="40"/>
      <c r="AP830" s="40"/>
      <c r="AS830" s="40"/>
      <c r="AT830" s="40"/>
    </row>
    <row r="831" spans="41:46" x14ac:dyDescent="0.25">
      <c r="AO831" s="40"/>
      <c r="AP831" s="40"/>
      <c r="AS831" s="40"/>
      <c r="AT831" s="40"/>
    </row>
    <row r="832" spans="41:46" x14ac:dyDescent="0.25">
      <c r="AO832" s="40"/>
      <c r="AP832" s="40"/>
      <c r="AS832" s="40"/>
      <c r="AT832" s="40"/>
    </row>
    <row r="833" spans="41:46" x14ac:dyDescent="0.25">
      <c r="AO833" s="40"/>
      <c r="AP833" s="40"/>
      <c r="AS833" s="40"/>
      <c r="AT833" s="40"/>
    </row>
    <row r="834" spans="41:46" x14ac:dyDescent="0.25">
      <c r="AO834" s="40"/>
      <c r="AP834" s="40"/>
      <c r="AS834" s="40"/>
      <c r="AT834" s="40"/>
    </row>
    <row r="835" spans="41:46" x14ac:dyDescent="0.25">
      <c r="AO835" s="40"/>
      <c r="AP835" s="40"/>
      <c r="AS835" s="40"/>
      <c r="AT835" s="40"/>
    </row>
    <row r="836" spans="41:46" x14ac:dyDescent="0.25">
      <c r="AO836" s="40"/>
      <c r="AP836" s="40"/>
      <c r="AS836" s="40"/>
      <c r="AT836" s="40"/>
    </row>
    <row r="837" spans="41:46" x14ac:dyDescent="0.25">
      <c r="AO837" s="40"/>
      <c r="AP837" s="40"/>
      <c r="AS837" s="40"/>
      <c r="AT837" s="40"/>
    </row>
    <row r="838" spans="41:46" x14ac:dyDescent="0.25">
      <c r="AO838" s="40"/>
      <c r="AP838" s="40"/>
      <c r="AS838" s="40"/>
      <c r="AT838" s="40"/>
    </row>
    <row r="839" spans="41:46" x14ac:dyDescent="0.25">
      <c r="AO839" s="40"/>
      <c r="AP839" s="40"/>
      <c r="AS839" s="40"/>
      <c r="AT839" s="40"/>
    </row>
    <row r="840" spans="41:46" x14ac:dyDescent="0.25">
      <c r="AO840" s="40"/>
      <c r="AP840" s="40"/>
      <c r="AS840" s="40"/>
      <c r="AT840" s="40"/>
    </row>
    <row r="841" spans="41:46" x14ac:dyDescent="0.25">
      <c r="AO841" s="40"/>
      <c r="AP841" s="40"/>
      <c r="AS841" s="40"/>
      <c r="AT841" s="40"/>
    </row>
    <row r="842" spans="41:46" x14ac:dyDescent="0.25">
      <c r="AO842" s="40"/>
      <c r="AP842" s="40"/>
      <c r="AS842" s="40"/>
      <c r="AT842" s="40"/>
    </row>
    <row r="843" spans="41:46" x14ac:dyDescent="0.25">
      <c r="AO843" s="40"/>
      <c r="AP843" s="40"/>
      <c r="AS843" s="40"/>
      <c r="AT843" s="40"/>
    </row>
    <row r="844" spans="41:46" x14ac:dyDescent="0.25">
      <c r="AO844" s="40"/>
      <c r="AP844" s="40"/>
      <c r="AS844" s="40"/>
      <c r="AT844" s="40"/>
    </row>
    <row r="845" spans="41:46" x14ac:dyDescent="0.25">
      <c r="AO845" s="40"/>
      <c r="AP845" s="40"/>
      <c r="AS845" s="40"/>
      <c r="AT845" s="40"/>
    </row>
    <row r="846" spans="41:46" x14ac:dyDescent="0.25">
      <c r="AO846" s="40"/>
      <c r="AP846" s="40"/>
      <c r="AS846" s="40"/>
      <c r="AT846" s="40"/>
    </row>
    <row r="847" spans="41:46" x14ac:dyDescent="0.25">
      <c r="AO847" s="40"/>
      <c r="AP847" s="40"/>
      <c r="AS847" s="40"/>
      <c r="AT847" s="40"/>
    </row>
    <row r="848" spans="41:46" x14ac:dyDescent="0.25">
      <c r="AO848" s="40"/>
      <c r="AP848" s="40"/>
      <c r="AS848" s="40"/>
      <c r="AT848" s="40"/>
    </row>
    <row r="849" spans="41:46" x14ac:dyDescent="0.25">
      <c r="AO849" s="40"/>
      <c r="AP849" s="40"/>
      <c r="AS849" s="40"/>
      <c r="AT849" s="40"/>
    </row>
    <row r="850" spans="41:46" x14ac:dyDescent="0.25">
      <c r="AO850" s="40"/>
      <c r="AP850" s="40"/>
      <c r="AS850" s="40"/>
      <c r="AT850" s="40"/>
    </row>
    <row r="851" spans="41:46" x14ac:dyDescent="0.25">
      <c r="AO851" s="40"/>
      <c r="AP851" s="40"/>
      <c r="AS851" s="40"/>
      <c r="AT851" s="40"/>
    </row>
    <row r="852" spans="41:46" x14ac:dyDescent="0.25">
      <c r="AO852" s="40"/>
      <c r="AP852" s="40"/>
      <c r="AS852" s="40"/>
      <c r="AT852" s="40"/>
    </row>
    <row r="853" spans="41:46" x14ac:dyDescent="0.25">
      <c r="AO853" s="40"/>
      <c r="AP853" s="40"/>
      <c r="AS853" s="40"/>
      <c r="AT853" s="40"/>
    </row>
    <row r="854" spans="41:46" x14ac:dyDescent="0.25">
      <c r="AO854" s="40"/>
      <c r="AP854" s="40"/>
      <c r="AS854" s="40"/>
      <c r="AT854" s="40"/>
    </row>
    <row r="855" spans="41:46" x14ac:dyDescent="0.25">
      <c r="AO855" s="40"/>
      <c r="AP855" s="40"/>
      <c r="AS855" s="40"/>
      <c r="AT855" s="40"/>
    </row>
    <row r="856" spans="41:46" x14ac:dyDescent="0.25">
      <c r="AO856" s="40"/>
      <c r="AP856" s="40"/>
      <c r="AS856" s="40"/>
      <c r="AT856" s="40"/>
    </row>
    <row r="857" spans="41:46" x14ac:dyDescent="0.25">
      <c r="AO857" s="40"/>
      <c r="AP857" s="40"/>
      <c r="AS857" s="40"/>
      <c r="AT857" s="40"/>
    </row>
    <row r="858" spans="41:46" x14ac:dyDescent="0.25">
      <c r="AO858" s="40"/>
      <c r="AP858" s="40"/>
      <c r="AS858" s="40"/>
      <c r="AT858" s="40"/>
    </row>
    <row r="859" spans="41:46" x14ac:dyDescent="0.25">
      <c r="AO859" s="40"/>
      <c r="AP859" s="40"/>
      <c r="AS859" s="40"/>
      <c r="AT859" s="40"/>
    </row>
    <row r="860" spans="41:46" x14ac:dyDescent="0.25">
      <c r="AO860" s="40"/>
      <c r="AP860" s="40"/>
      <c r="AS860" s="40"/>
      <c r="AT860" s="40"/>
    </row>
    <row r="861" spans="41:46" x14ac:dyDescent="0.25">
      <c r="AO861" s="40"/>
      <c r="AP861" s="40"/>
      <c r="AS861" s="40"/>
      <c r="AT861" s="40"/>
    </row>
    <row r="862" spans="41:46" x14ac:dyDescent="0.25">
      <c r="AO862" s="40"/>
      <c r="AP862" s="40"/>
      <c r="AS862" s="40"/>
      <c r="AT862" s="40"/>
    </row>
    <row r="863" spans="41:46" x14ac:dyDescent="0.25">
      <c r="AO863" s="40"/>
      <c r="AP863" s="40"/>
      <c r="AS863" s="40"/>
      <c r="AT863" s="40"/>
    </row>
    <row r="864" spans="41:46" x14ac:dyDescent="0.25">
      <c r="AO864" s="40"/>
      <c r="AP864" s="40"/>
      <c r="AS864" s="40"/>
      <c r="AT864" s="40"/>
    </row>
    <row r="865" spans="41:46" x14ac:dyDescent="0.25">
      <c r="AO865" s="40"/>
      <c r="AP865" s="40"/>
      <c r="AS865" s="40"/>
      <c r="AT865" s="40"/>
    </row>
    <row r="866" spans="41:46" x14ac:dyDescent="0.25">
      <c r="AO866" s="40"/>
      <c r="AP866" s="40"/>
      <c r="AS866" s="40"/>
      <c r="AT866" s="40"/>
    </row>
    <row r="867" spans="41:46" x14ac:dyDescent="0.25">
      <c r="AO867" s="40"/>
      <c r="AP867" s="40"/>
      <c r="AS867" s="40"/>
      <c r="AT867" s="40"/>
    </row>
    <row r="868" spans="41:46" x14ac:dyDescent="0.25">
      <c r="AO868" s="40"/>
      <c r="AP868" s="40"/>
      <c r="AS868" s="40"/>
      <c r="AT868" s="40"/>
    </row>
    <row r="869" spans="41:46" x14ac:dyDescent="0.25">
      <c r="AO869" s="40"/>
      <c r="AP869" s="40"/>
      <c r="AS869" s="40"/>
      <c r="AT869" s="40"/>
    </row>
    <row r="870" spans="41:46" x14ac:dyDescent="0.25">
      <c r="AO870" s="40"/>
      <c r="AP870" s="40"/>
      <c r="AS870" s="40"/>
      <c r="AT870" s="40"/>
    </row>
    <row r="871" spans="41:46" x14ac:dyDescent="0.25">
      <c r="AO871" s="40"/>
      <c r="AP871" s="40"/>
      <c r="AS871" s="40"/>
      <c r="AT871" s="40"/>
    </row>
    <row r="872" spans="41:46" x14ac:dyDescent="0.25">
      <c r="AO872" s="40"/>
      <c r="AP872" s="40"/>
      <c r="AS872" s="40"/>
      <c r="AT872" s="40"/>
    </row>
    <row r="873" spans="41:46" x14ac:dyDescent="0.25">
      <c r="AO873" s="40"/>
      <c r="AP873" s="40"/>
      <c r="AS873" s="40"/>
      <c r="AT873" s="40"/>
    </row>
    <row r="874" spans="41:46" x14ac:dyDescent="0.25">
      <c r="AO874" s="40"/>
      <c r="AP874" s="40"/>
      <c r="AS874" s="40"/>
      <c r="AT874" s="40"/>
    </row>
    <row r="875" spans="41:46" x14ac:dyDescent="0.25">
      <c r="AO875" s="40"/>
      <c r="AP875" s="40"/>
      <c r="AS875" s="40"/>
      <c r="AT875" s="40"/>
    </row>
    <row r="876" spans="41:46" x14ac:dyDescent="0.25">
      <c r="AO876" s="40"/>
      <c r="AP876" s="40"/>
      <c r="AS876" s="40"/>
      <c r="AT876" s="40"/>
    </row>
    <row r="877" spans="41:46" x14ac:dyDescent="0.25">
      <c r="AO877" s="40"/>
      <c r="AP877" s="40"/>
      <c r="AS877" s="40"/>
      <c r="AT877" s="40"/>
    </row>
    <row r="878" spans="41:46" x14ac:dyDescent="0.25">
      <c r="AO878" s="40"/>
      <c r="AP878" s="40"/>
      <c r="AS878" s="40"/>
      <c r="AT878" s="40"/>
    </row>
    <row r="879" spans="41:46" x14ac:dyDescent="0.25">
      <c r="AO879" s="40"/>
      <c r="AP879" s="40"/>
      <c r="AS879" s="40"/>
      <c r="AT879" s="40"/>
    </row>
    <row r="880" spans="41:46" x14ac:dyDescent="0.25">
      <c r="AO880" s="40"/>
      <c r="AP880" s="40"/>
      <c r="AS880" s="40"/>
      <c r="AT880" s="40"/>
    </row>
    <row r="881" spans="41:46" x14ac:dyDescent="0.25">
      <c r="AO881" s="40"/>
      <c r="AP881" s="40"/>
      <c r="AS881" s="40"/>
      <c r="AT881" s="40"/>
    </row>
    <row r="882" spans="41:46" x14ac:dyDescent="0.25">
      <c r="AO882" s="40"/>
      <c r="AP882" s="40"/>
      <c r="AS882" s="40"/>
      <c r="AT882" s="40"/>
    </row>
    <row r="883" spans="41:46" x14ac:dyDescent="0.25">
      <c r="AO883" s="40"/>
      <c r="AP883" s="40"/>
      <c r="AS883" s="40"/>
      <c r="AT883" s="40"/>
    </row>
    <row r="884" spans="41:46" x14ac:dyDescent="0.25">
      <c r="AO884" s="40"/>
      <c r="AP884" s="40"/>
      <c r="AS884" s="40"/>
      <c r="AT884" s="40"/>
    </row>
    <row r="885" spans="41:46" x14ac:dyDescent="0.25">
      <c r="AO885" s="40"/>
      <c r="AP885" s="40"/>
      <c r="AS885" s="40"/>
      <c r="AT885" s="40"/>
    </row>
    <row r="886" spans="41:46" x14ac:dyDescent="0.25">
      <c r="AO886" s="40"/>
      <c r="AP886" s="40"/>
      <c r="AS886" s="40"/>
      <c r="AT886" s="40"/>
    </row>
    <row r="887" spans="41:46" x14ac:dyDescent="0.25">
      <c r="AO887" s="40"/>
      <c r="AP887" s="40"/>
      <c r="AS887" s="40"/>
      <c r="AT887" s="40"/>
    </row>
    <row r="888" spans="41:46" x14ac:dyDescent="0.25">
      <c r="AO888" s="40"/>
      <c r="AP888" s="40"/>
      <c r="AS888" s="40"/>
      <c r="AT888" s="40"/>
    </row>
    <row r="889" spans="41:46" x14ac:dyDescent="0.25">
      <c r="AO889" s="40"/>
      <c r="AP889" s="40"/>
      <c r="AS889" s="40"/>
      <c r="AT889" s="40"/>
    </row>
    <row r="890" spans="41:46" x14ac:dyDescent="0.25">
      <c r="AO890" s="40"/>
      <c r="AP890" s="40"/>
      <c r="AS890" s="40"/>
      <c r="AT890" s="40"/>
    </row>
    <row r="891" spans="41:46" x14ac:dyDescent="0.25">
      <c r="AO891" s="40"/>
      <c r="AP891" s="40"/>
      <c r="AS891" s="40"/>
      <c r="AT891" s="40"/>
    </row>
    <row r="892" spans="41:46" x14ac:dyDescent="0.25">
      <c r="AO892" s="40"/>
      <c r="AP892" s="40"/>
      <c r="AS892" s="40"/>
      <c r="AT892" s="40"/>
    </row>
    <row r="893" spans="41:46" x14ac:dyDescent="0.25">
      <c r="AO893" s="40"/>
      <c r="AP893" s="40"/>
      <c r="AS893" s="40"/>
      <c r="AT893" s="40"/>
    </row>
    <row r="894" spans="41:46" x14ac:dyDescent="0.25">
      <c r="AO894" s="40"/>
      <c r="AP894" s="40"/>
      <c r="AS894" s="40"/>
      <c r="AT894" s="40"/>
    </row>
    <row r="895" spans="41:46" x14ac:dyDescent="0.25">
      <c r="AO895" s="40"/>
      <c r="AP895" s="40"/>
      <c r="AS895" s="40"/>
      <c r="AT895" s="40"/>
    </row>
    <row r="896" spans="41:46" x14ac:dyDescent="0.25">
      <c r="AO896" s="40"/>
      <c r="AP896" s="40"/>
      <c r="AS896" s="40"/>
      <c r="AT896" s="40"/>
    </row>
    <row r="897" spans="41:46" x14ac:dyDescent="0.25">
      <c r="AO897" s="40"/>
      <c r="AP897" s="40"/>
      <c r="AS897" s="40"/>
      <c r="AT897" s="40"/>
    </row>
    <row r="898" spans="41:46" x14ac:dyDescent="0.25">
      <c r="AO898" s="40"/>
      <c r="AP898" s="40"/>
      <c r="AS898" s="40"/>
      <c r="AT898" s="40"/>
    </row>
    <row r="899" spans="41:46" x14ac:dyDescent="0.25">
      <c r="AO899" s="40"/>
      <c r="AP899" s="40"/>
      <c r="AS899" s="40"/>
      <c r="AT899" s="40"/>
    </row>
    <row r="900" spans="41:46" x14ac:dyDescent="0.25">
      <c r="AO900" s="40"/>
      <c r="AP900" s="40"/>
      <c r="AS900" s="40"/>
      <c r="AT900" s="40"/>
    </row>
    <row r="901" spans="41:46" x14ac:dyDescent="0.25">
      <c r="AO901" s="40"/>
      <c r="AP901" s="40"/>
      <c r="AS901" s="40"/>
      <c r="AT901" s="40"/>
    </row>
    <row r="902" spans="41:46" x14ac:dyDescent="0.25">
      <c r="AO902" s="40"/>
      <c r="AP902" s="40"/>
      <c r="AS902" s="40"/>
      <c r="AT902" s="40"/>
    </row>
    <row r="903" spans="41:46" x14ac:dyDescent="0.25">
      <c r="AO903" s="40"/>
      <c r="AP903" s="40"/>
      <c r="AS903" s="40"/>
      <c r="AT903" s="40"/>
    </row>
    <row r="904" spans="41:46" x14ac:dyDescent="0.25">
      <c r="AO904" s="40"/>
      <c r="AP904" s="40"/>
      <c r="AS904" s="40"/>
      <c r="AT904" s="40"/>
    </row>
    <row r="905" spans="41:46" x14ac:dyDescent="0.25">
      <c r="AO905" s="40"/>
      <c r="AP905" s="40"/>
      <c r="AS905" s="40"/>
      <c r="AT905" s="40"/>
    </row>
    <row r="906" spans="41:46" x14ac:dyDescent="0.25">
      <c r="AO906" s="40"/>
      <c r="AP906" s="40"/>
      <c r="AS906" s="40"/>
      <c r="AT906" s="40"/>
    </row>
    <row r="907" spans="41:46" x14ac:dyDescent="0.25">
      <c r="AO907" s="40"/>
      <c r="AP907" s="40"/>
      <c r="AS907" s="40"/>
      <c r="AT907" s="40"/>
    </row>
    <row r="908" spans="41:46" x14ac:dyDescent="0.25">
      <c r="AO908" s="40"/>
      <c r="AP908" s="40"/>
      <c r="AS908" s="40"/>
      <c r="AT908" s="40"/>
    </row>
    <row r="909" spans="41:46" x14ac:dyDescent="0.25">
      <c r="AO909" s="40"/>
      <c r="AP909" s="40"/>
      <c r="AS909" s="40"/>
      <c r="AT909" s="40"/>
    </row>
    <row r="910" spans="41:46" x14ac:dyDescent="0.25">
      <c r="AO910" s="40"/>
      <c r="AP910" s="40"/>
      <c r="AS910" s="40"/>
      <c r="AT910" s="40"/>
    </row>
    <row r="911" spans="41:46" x14ac:dyDescent="0.25">
      <c r="AO911" s="40"/>
      <c r="AP911" s="40"/>
      <c r="AS911" s="40"/>
      <c r="AT911" s="40"/>
    </row>
    <row r="912" spans="41:46" x14ac:dyDescent="0.25">
      <c r="AO912" s="40"/>
      <c r="AP912" s="40"/>
      <c r="AS912" s="40"/>
      <c r="AT912" s="40"/>
    </row>
    <row r="913" spans="41:46" x14ac:dyDescent="0.25">
      <c r="AO913" s="40"/>
      <c r="AP913" s="40"/>
      <c r="AS913" s="40"/>
      <c r="AT913" s="40"/>
    </row>
    <row r="914" spans="41:46" x14ac:dyDescent="0.25">
      <c r="AO914" s="40"/>
      <c r="AP914" s="40"/>
      <c r="AS914" s="40"/>
      <c r="AT914" s="40"/>
    </row>
    <row r="915" spans="41:46" x14ac:dyDescent="0.25">
      <c r="AO915" s="40"/>
      <c r="AP915" s="40"/>
      <c r="AS915" s="40"/>
      <c r="AT915" s="40"/>
    </row>
    <row r="916" spans="41:46" x14ac:dyDescent="0.25">
      <c r="AO916" s="40"/>
      <c r="AP916" s="40"/>
      <c r="AS916" s="40"/>
      <c r="AT916" s="40"/>
    </row>
    <row r="917" spans="41:46" x14ac:dyDescent="0.25">
      <c r="AO917" s="40"/>
      <c r="AP917" s="40"/>
      <c r="AS917" s="40"/>
      <c r="AT917" s="40"/>
    </row>
    <row r="918" spans="41:46" x14ac:dyDescent="0.25">
      <c r="AO918" s="40"/>
      <c r="AP918" s="40"/>
      <c r="AS918" s="40"/>
      <c r="AT918" s="40"/>
    </row>
    <row r="919" spans="41:46" x14ac:dyDescent="0.25">
      <c r="AO919" s="40"/>
      <c r="AP919" s="40"/>
      <c r="AS919" s="40"/>
      <c r="AT919" s="40"/>
    </row>
    <row r="920" spans="41:46" x14ac:dyDescent="0.25">
      <c r="AO920" s="40"/>
      <c r="AP920" s="40"/>
      <c r="AS920" s="40"/>
      <c r="AT920" s="40"/>
    </row>
    <row r="921" spans="41:46" x14ac:dyDescent="0.25">
      <c r="AO921" s="40"/>
      <c r="AP921" s="40"/>
      <c r="AS921" s="40"/>
      <c r="AT921" s="40"/>
    </row>
    <row r="922" spans="41:46" x14ac:dyDescent="0.25">
      <c r="AO922" s="40"/>
      <c r="AP922" s="40"/>
      <c r="AS922" s="40"/>
      <c r="AT922" s="40"/>
    </row>
    <row r="923" spans="41:46" x14ac:dyDescent="0.25">
      <c r="AO923" s="40"/>
      <c r="AP923" s="40"/>
      <c r="AS923" s="40"/>
      <c r="AT923" s="40"/>
    </row>
    <row r="924" spans="41:46" x14ac:dyDescent="0.25">
      <c r="AO924" s="40"/>
      <c r="AP924" s="40"/>
      <c r="AS924" s="40"/>
      <c r="AT924" s="40"/>
    </row>
    <row r="925" spans="41:46" x14ac:dyDescent="0.25">
      <c r="AO925" s="40"/>
      <c r="AP925" s="40"/>
      <c r="AS925" s="40"/>
      <c r="AT925" s="40"/>
    </row>
    <row r="926" spans="41:46" x14ac:dyDescent="0.25">
      <c r="AO926" s="40"/>
      <c r="AP926" s="40"/>
      <c r="AS926" s="40"/>
      <c r="AT926" s="40"/>
    </row>
    <row r="927" spans="41:46" x14ac:dyDescent="0.25">
      <c r="AO927" s="40"/>
      <c r="AP927" s="40"/>
      <c r="AS927" s="40"/>
      <c r="AT927" s="40"/>
    </row>
    <row r="928" spans="41:46" x14ac:dyDescent="0.25">
      <c r="AO928" s="40"/>
      <c r="AP928" s="40"/>
      <c r="AS928" s="40"/>
      <c r="AT928" s="40"/>
    </row>
    <row r="929" spans="41:46" x14ac:dyDescent="0.25">
      <c r="AO929" s="40"/>
      <c r="AP929" s="40"/>
      <c r="AS929" s="40"/>
      <c r="AT929" s="40"/>
    </row>
    <row r="930" spans="41:46" x14ac:dyDescent="0.25">
      <c r="AO930" s="40"/>
      <c r="AP930" s="40"/>
      <c r="AS930" s="40"/>
      <c r="AT930" s="40"/>
    </row>
    <row r="931" spans="41:46" x14ac:dyDescent="0.25">
      <c r="AO931" s="40"/>
      <c r="AP931" s="40"/>
      <c r="AS931" s="40"/>
      <c r="AT931" s="40"/>
    </row>
    <row r="932" spans="41:46" x14ac:dyDescent="0.25">
      <c r="AO932" s="40"/>
      <c r="AP932" s="40"/>
      <c r="AS932" s="40"/>
      <c r="AT932" s="40"/>
    </row>
    <row r="933" spans="41:46" x14ac:dyDescent="0.25">
      <c r="AO933" s="40"/>
      <c r="AP933" s="40"/>
      <c r="AS933" s="40"/>
      <c r="AT933" s="40"/>
    </row>
    <row r="934" spans="41:46" x14ac:dyDescent="0.25">
      <c r="AO934" s="40"/>
      <c r="AP934" s="40"/>
      <c r="AS934" s="40"/>
      <c r="AT934" s="40"/>
    </row>
    <row r="935" spans="41:46" x14ac:dyDescent="0.25">
      <c r="AO935" s="40"/>
      <c r="AP935" s="40"/>
      <c r="AS935" s="40"/>
      <c r="AT935" s="40"/>
    </row>
    <row r="936" spans="41:46" x14ac:dyDescent="0.25">
      <c r="AO936" s="40"/>
      <c r="AP936" s="40"/>
      <c r="AS936" s="40"/>
      <c r="AT936" s="40"/>
    </row>
    <row r="937" spans="41:46" x14ac:dyDescent="0.25">
      <c r="AO937" s="40"/>
      <c r="AP937" s="40"/>
      <c r="AS937" s="40"/>
      <c r="AT937" s="40"/>
    </row>
    <row r="938" spans="41:46" x14ac:dyDescent="0.25">
      <c r="AO938" s="40"/>
      <c r="AP938" s="40"/>
      <c r="AS938" s="40"/>
      <c r="AT938" s="40"/>
    </row>
    <row r="939" spans="41:46" x14ac:dyDescent="0.25">
      <c r="AO939" s="40"/>
      <c r="AP939" s="40"/>
      <c r="AS939" s="40"/>
      <c r="AT939" s="40"/>
    </row>
    <row r="940" spans="41:46" x14ac:dyDescent="0.25">
      <c r="AO940" s="40"/>
      <c r="AP940" s="40"/>
      <c r="AS940" s="40"/>
      <c r="AT940" s="40"/>
    </row>
    <row r="941" spans="41:46" x14ac:dyDescent="0.25">
      <c r="AO941" s="40"/>
      <c r="AP941" s="40"/>
      <c r="AS941" s="40"/>
      <c r="AT941" s="40"/>
    </row>
    <row r="942" spans="41:46" x14ac:dyDescent="0.25">
      <c r="AO942" s="40"/>
      <c r="AP942" s="40"/>
      <c r="AS942" s="40"/>
      <c r="AT942" s="40"/>
    </row>
    <row r="943" spans="41:46" x14ac:dyDescent="0.25">
      <c r="AO943" s="40"/>
      <c r="AP943" s="40"/>
      <c r="AS943" s="40"/>
      <c r="AT943" s="40"/>
    </row>
    <row r="944" spans="41:46" x14ac:dyDescent="0.25">
      <c r="AO944" s="40"/>
      <c r="AP944" s="40"/>
      <c r="AS944" s="40"/>
      <c r="AT944" s="40"/>
    </row>
    <row r="945" spans="41:46" x14ac:dyDescent="0.25">
      <c r="AO945" s="40"/>
      <c r="AP945" s="40"/>
      <c r="AS945" s="40"/>
      <c r="AT945" s="40"/>
    </row>
    <row r="946" spans="41:46" x14ac:dyDescent="0.25">
      <c r="AO946" s="40"/>
      <c r="AP946" s="40"/>
      <c r="AS946" s="40"/>
      <c r="AT946" s="40"/>
    </row>
    <row r="947" spans="41:46" x14ac:dyDescent="0.25">
      <c r="AO947" s="40"/>
      <c r="AP947" s="40"/>
      <c r="AS947" s="40"/>
      <c r="AT947" s="40"/>
    </row>
    <row r="948" spans="41:46" x14ac:dyDescent="0.25">
      <c r="AO948" s="40"/>
      <c r="AP948" s="40"/>
      <c r="AS948" s="40"/>
      <c r="AT948" s="40"/>
    </row>
    <row r="949" spans="41:46" x14ac:dyDescent="0.25">
      <c r="AO949" s="40"/>
      <c r="AP949" s="40"/>
      <c r="AS949" s="40"/>
      <c r="AT949" s="40"/>
    </row>
    <row r="950" spans="41:46" x14ac:dyDescent="0.25">
      <c r="AO950" s="40"/>
      <c r="AP950" s="40"/>
      <c r="AS950" s="40"/>
      <c r="AT950" s="40"/>
    </row>
    <row r="951" spans="41:46" x14ac:dyDescent="0.25">
      <c r="AO951" s="40"/>
      <c r="AP951" s="40"/>
      <c r="AS951" s="40"/>
      <c r="AT951" s="40"/>
    </row>
    <row r="952" spans="41:46" x14ac:dyDescent="0.25">
      <c r="AO952" s="40"/>
      <c r="AP952" s="40"/>
      <c r="AS952" s="40"/>
      <c r="AT952" s="40"/>
    </row>
    <row r="953" spans="41:46" x14ac:dyDescent="0.25">
      <c r="AO953" s="40"/>
      <c r="AP953" s="40"/>
      <c r="AS953" s="40"/>
      <c r="AT953" s="40"/>
    </row>
    <row r="954" spans="41:46" x14ac:dyDescent="0.25">
      <c r="AO954" s="40"/>
      <c r="AP954" s="40"/>
      <c r="AS954" s="40"/>
      <c r="AT954" s="40"/>
    </row>
    <row r="955" spans="41:46" x14ac:dyDescent="0.25">
      <c r="AO955" s="40"/>
      <c r="AP955" s="40"/>
      <c r="AS955" s="40"/>
      <c r="AT955" s="40"/>
    </row>
    <row r="956" spans="41:46" x14ac:dyDescent="0.25">
      <c r="AO956" s="40"/>
      <c r="AP956" s="40"/>
      <c r="AS956" s="40"/>
      <c r="AT956" s="40"/>
    </row>
    <row r="957" spans="41:46" x14ac:dyDescent="0.25">
      <c r="AO957" s="40"/>
      <c r="AP957" s="40"/>
      <c r="AS957" s="40"/>
      <c r="AT957" s="40"/>
    </row>
    <row r="958" spans="41:46" x14ac:dyDescent="0.25">
      <c r="AO958" s="40"/>
      <c r="AP958" s="40"/>
      <c r="AS958" s="40"/>
      <c r="AT958" s="40"/>
    </row>
    <row r="959" spans="41:46" x14ac:dyDescent="0.25">
      <c r="AO959" s="40"/>
      <c r="AP959" s="40"/>
      <c r="AS959" s="40"/>
      <c r="AT959" s="40"/>
    </row>
    <row r="960" spans="41:46" x14ac:dyDescent="0.25">
      <c r="AO960" s="40"/>
      <c r="AP960" s="40"/>
      <c r="AS960" s="40"/>
      <c r="AT960" s="40"/>
    </row>
    <row r="961" spans="41:46" x14ac:dyDescent="0.25">
      <c r="AO961" s="40"/>
      <c r="AP961" s="40"/>
      <c r="AS961" s="40"/>
      <c r="AT961" s="40"/>
    </row>
    <row r="962" spans="41:46" x14ac:dyDescent="0.25">
      <c r="AO962" s="40"/>
      <c r="AP962" s="40"/>
      <c r="AS962" s="40"/>
      <c r="AT962" s="40"/>
    </row>
    <row r="963" spans="41:46" x14ac:dyDescent="0.25">
      <c r="AO963" s="40"/>
      <c r="AP963" s="40"/>
      <c r="AS963" s="40"/>
      <c r="AT963" s="40"/>
    </row>
    <row r="964" spans="41:46" x14ac:dyDescent="0.25">
      <c r="AO964" s="40"/>
      <c r="AP964" s="40"/>
      <c r="AS964" s="40"/>
      <c r="AT964" s="40"/>
    </row>
    <row r="965" spans="41:46" x14ac:dyDescent="0.25">
      <c r="AO965" s="40"/>
      <c r="AP965" s="40"/>
      <c r="AS965" s="40"/>
      <c r="AT965" s="40"/>
    </row>
    <row r="966" spans="41:46" x14ac:dyDescent="0.25">
      <c r="AO966" s="40"/>
      <c r="AP966" s="40"/>
      <c r="AS966" s="40"/>
      <c r="AT966" s="40"/>
    </row>
    <row r="967" spans="41:46" x14ac:dyDescent="0.25">
      <c r="AO967" s="40"/>
      <c r="AP967" s="40"/>
      <c r="AS967" s="40"/>
      <c r="AT967" s="40"/>
    </row>
    <row r="968" spans="41:46" x14ac:dyDescent="0.25">
      <c r="AO968" s="40"/>
      <c r="AP968" s="40"/>
      <c r="AS968" s="40"/>
      <c r="AT968" s="40"/>
    </row>
    <row r="969" spans="41:46" x14ac:dyDescent="0.25">
      <c r="AO969" s="40"/>
      <c r="AP969" s="40"/>
      <c r="AS969" s="40"/>
      <c r="AT969" s="40"/>
    </row>
    <row r="970" spans="41:46" x14ac:dyDescent="0.25">
      <c r="AO970" s="40"/>
      <c r="AP970" s="40"/>
      <c r="AS970" s="40"/>
      <c r="AT970" s="40"/>
    </row>
    <row r="971" spans="41:46" x14ac:dyDescent="0.25">
      <c r="AO971" s="40"/>
      <c r="AP971" s="40"/>
      <c r="AS971" s="40"/>
      <c r="AT971" s="40"/>
    </row>
    <row r="972" spans="41:46" x14ac:dyDescent="0.25">
      <c r="AO972" s="40"/>
      <c r="AP972" s="40"/>
      <c r="AS972" s="40"/>
      <c r="AT972" s="40"/>
    </row>
    <row r="973" spans="41:46" x14ac:dyDescent="0.25">
      <c r="AO973" s="40"/>
      <c r="AP973" s="40"/>
      <c r="AS973" s="40"/>
      <c r="AT973" s="40"/>
    </row>
    <row r="974" spans="41:46" x14ac:dyDescent="0.25">
      <c r="AO974" s="40"/>
      <c r="AP974" s="40"/>
      <c r="AS974" s="40"/>
      <c r="AT974" s="40"/>
    </row>
    <row r="975" spans="41:46" x14ac:dyDescent="0.25">
      <c r="AO975" s="40"/>
      <c r="AP975" s="40"/>
      <c r="AS975" s="40"/>
      <c r="AT975" s="40"/>
    </row>
    <row r="976" spans="41:46" x14ac:dyDescent="0.25">
      <c r="AO976" s="40"/>
      <c r="AP976" s="40"/>
      <c r="AS976" s="40"/>
      <c r="AT976" s="40"/>
    </row>
    <row r="977" spans="41:46" x14ac:dyDescent="0.25">
      <c r="AO977" s="40"/>
      <c r="AP977" s="40"/>
      <c r="AS977" s="40"/>
      <c r="AT977" s="40"/>
    </row>
    <row r="978" spans="41:46" x14ac:dyDescent="0.25">
      <c r="AO978" s="40"/>
      <c r="AP978" s="40"/>
      <c r="AS978" s="40"/>
      <c r="AT978" s="40"/>
    </row>
    <row r="979" spans="41:46" x14ac:dyDescent="0.25">
      <c r="AO979" s="40"/>
      <c r="AP979" s="40"/>
      <c r="AS979" s="40"/>
      <c r="AT979" s="40"/>
    </row>
    <row r="980" spans="41:46" x14ac:dyDescent="0.25">
      <c r="AO980" s="40"/>
      <c r="AP980" s="40"/>
      <c r="AS980" s="40"/>
      <c r="AT980" s="40"/>
    </row>
    <row r="981" spans="41:46" x14ac:dyDescent="0.25">
      <c r="AO981" s="40"/>
      <c r="AP981" s="40"/>
      <c r="AS981" s="40"/>
      <c r="AT981" s="40"/>
    </row>
    <row r="982" spans="41:46" x14ac:dyDescent="0.25">
      <c r="AO982" s="40"/>
      <c r="AP982" s="40"/>
      <c r="AS982" s="40"/>
      <c r="AT982" s="40"/>
    </row>
    <row r="983" spans="41:46" x14ac:dyDescent="0.25">
      <c r="AO983" s="40"/>
      <c r="AP983" s="40"/>
      <c r="AS983" s="40"/>
      <c r="AT983" s="40"/>
    </row>
    <row r="984" spans="41:46" x14ac:dyDescent="0.25">
      <c r="AO984" s="40"/>
      <c r="AP984" s="40"/>
      <c r="AS984" s="40"/>
      <c r="AT984" s="40"/>
    </row>
    <row r="985" spans="41:46" x14ac:dyDescent="0.25">
      <c r="AO985" s="40"/>
      <c r="AP985" s="40"/>
      <c r="AS985" s="40"/>
      <c r="AT985" s="40"/>
    </row>
    <row r="986" spans="41:46" x14ac:dyDescent="0.25">
      <c r="AO986" s="40"/>
      <c r="AP986" s="40"/>
      <c r="AS986" s="40"/>
      <c r="AT986" s="40"/>
    </row>
    <row r="987" spans="41:46" x14ac:dyDescent="0.25">
      <c r="AO987" s="40"/>
      <c r="AP987" s="40"/>
      <c r="AS987" s="40"/>
      <c r="AT987" s="40"/>
    </row>
    <row r="988" spans="41:46" x14ac:dyDescent="0.25">
      <c r="AO988" s="40"/>
      <c r="AP988" s="40"/>
      <c r="AS988" s="40"/>
      <c r="AT988" s="40"/>
    </row>
    <row r="989" spans="41:46" x14ac:dyDescent="0.25">
      <c r="AO989" s="40"/>
      <c r="AP989" s="40"/>
      <c r="AS989" s="40"/>
      <c r="AT989" s="40"/>
    </row>
    <row r="990" spans="41:46" x14ac:dyDescent="0.25">
      <c r="AO990" s="40"/>
      <c r="AP990" s="40"/>
      <c r="AS990" s="40"/>
      <c r="AT990" s="40"/>
    </row>
    <row r="991" spans="41:46" x14ac:dyDescent="0.25">
      <c r="AO991" s="40"/>
      <c r="AP991" s="40"/>
      <c r="AS991" s="40"/>
      <c r="AT991" s="40"/>
    </row>
    <row r="992" spans="41:46" x14ac:dyDescent="0.25">
      <c r="AO992" s="40"/>
      <c r="AP992" s="40"/>
      <c r="AS992" s="40"/>
      <c r="AT992" s="40"/>
    </row>
    <row r="993" spans="41:46" x14ac:dyDescent="0.25">
      <c r="AO993" s="40"/>
      <c r="AP993" s="40"/>
      <c r="AS993" s="40"/>
      <c r="AT993" s="40"/>
    </row>
    <row r="994" spans="41:46" x14ac:dyDescent="0.25">
      <c r="AO994" s="40"/>
      <c r="AP994" s="40"/>
      <c r="AS994" s="40"/>
      <c r="AT994" s="40"/>
    </row>
    <row r="995" spans="41:46" x14ac:dyDescent="0.25">
      <c r="AO995" s="40"/>
      <c r="AP995" s="40"/>
      <c r="AS995" s="40"/>
      <c r="AT995" s="40"/>
    </row>
    <row r="996" spans="41:46" x14ac:dyDescent="0.25">
      <c r="AO996" s="40"/>
      <c r="AP996" s="40"/>
      <c r="AS996" s="40"/>
      <c r="AT996" s="40"/>
    </row>
    <row r="997" spans="41:46" x14ac:dyDescent="0.25">
      <c r="AO997" s="40"/>
      <c r="AP997" s="40"/>
      <c r="AS997" s="40"/>
      <c r="AT997" s="40"/>
    </row>
    <row r="998" spans="41:46" x14ac:dyDescent="0.25">
      <c r="AO998" s="40"/>
      <c r="AP998" s="40"/>
      <c r="AS998" s="40"/>
      <c r="AT998" s="40"/>
    </row>
  </sheetData>
  <autoFilter ref="A2:LK9" xr:uid="{5E22DF50-7D57-4F0F-A8E4-63D7C1DFA9DB}">
    <filterColumn colId="40" showButton="0"/>
    <filterColumn colId="41" showButton="0"/>
    <filterColumn colId="42" showButton="0"/>
    <filterColumn colId="44" showButton="0"/>
    <filterColumn colId="45" showButton="0"/>
    <filterColumn colId="46" showButton="0"/>
  </autoFilter>
  <dataConsolidate/>
  <mergeCells count="9">
    <mergeCell ref="AO2:AR2"/>
    <mergeCell ref="AS2:AV2"/>
    <mergeCell ref="A1:L1"/>
    <mergeCell ref="JX1:KM1"/>
    <mergeCell ref="KN1:LC1"/>
    <mergeCell ref="HL1:IA1"/>
    <mergeCell ref="IB1:IQ1"/>
    <mergeCell ref="IR1:JG1"/>
    <mergeCell ref="JH1:JW1"/>
  </mergeCells>
  <conditionalFormatting sqref="F3:F16">
    <cfRule type="duplicateValues" dxfId="8" priority="1"/>
    <cfRule type="duplicateValues" dxfId="7" priority="2"/>
  </conditionalFormatting>
  <conditionalFormatting sqref="F9:F14">
    <cfRule type="duplicateValues" dxfId="6" priority="3"/>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779F6FE7-4240-4108-B10C-B6DB5BAC758F}">
          <x14:formula1>
            <xm:f>'Drop down Data'!$C$2:$C$3</xm:f>
          </x14:formula1>
          <xm:sqref>AK15:AK1048576 N15:N1048576 AK3:AK4 AM3:AN4 N3:N4 AM15:AN1048576</xm:sqref>
        </x14:dataValidation>
        <x14:dataValidation type="list" allowBlank="1" showInputMessage="1" showErrorMessage="1" xr:uid="{01A2B218-ACD0-4C31-B3A6-E8F50D9E8EDF}">
          <x14:formula1>
            <xm:f>'Drop down Data'!$D$2:$D$8</xm:f>
          </x14:formula1>
          <xm:sqref>R3:R4 R15:R1048576</xm:sqref>
        </x14:dataValidation>
        <x14:dataValidation type="list" allowBlank="1" showInputMessage="1" showErrorMessage="1" xr:uid="{D166519E-439F-4593-85F3-3905515A73D4}">
          <x14:formula1>
            <xm:f>'Drop down Data'!$E$2:$E$3</xm:f>
          </x14:formula1>
          <xm:sqref>W3:W4 W15:W1048576</xm:sqref>
        </x14:dataValidation>
        <x14:dataValidation type="list" allowBlank="1" showInputMessage="1" showErrorMessage="1" xr:uid="{F1193F67-CDF0-461E-AF47-A9DD58B34139}">
          <x14:formula1>
            <xm:f>'Drop down Data'!$F$2:$F$4</xm:f>
          </x14:formula1>
          <xm:sqref>X3:X4 X15:X1048576</xm:sqref>
        </x14:dataValidation>
        <x14:dataValidation type="list" allowBlank="1" showInputMessage="1" showErrorMessage="1" xr:uid="{39B1DB08-0423-43BC-A6EF-CBAEC4820B9E}">
          <x14:formula1>
            <xm:f>'Drop down Data'!$G$2:$G$6</xm:f>
          </x14:formula1>
          <xm:sqref>Y3:Y4 Y15:Y1048576</xm:sqref>
        </x14:dataValidation>
        <x14:dataValidation type="list" allowBlank="1" showInputMessage="1" showErrorMessage="1" xr:uid="{93F2DF2F-2216-420F-88F3-836986DAE559}">
          <x14:formula1>
            <xm:f>'Drop down Data'!$H$2:$H$6</xm:f>
          </x14:formula1>
          <xm:sqref>AA3:AA4 AA15:AA1048576</xm:sqref>
        </x14:dataValidation>
        <x14:dataValidation type="list" allowBlank="1" showInputMessage="1" showErrorMessage="1" xr:uid="{4280E630-81BC-4E4F-9BB1-9BCBA40C879E}">
          <x14:formula1>
            <xm:f>'Drop down Data'!$I$2:$I$4</xm:f>
          </x14:formula1>
          <xm:sqref>AB15:AB1048576 AD3:AD4 AB3:AB4 AD15:AD1048576</xm:sqref>
        </x14:dataValidation>
        <x14:dataValidation type="list" allowBlank="1" showInputMessage="1" showErrorMessage="1" xr:uid="{8F9C3C87-12FC-4B5C-90D5-310253473A42}">
          <x14:formula1>
            <xm:f>'Drop down Data'!$J$2:$J$5</xm:f>
          </x14:formula1>
          <xm:sqref>AE3:AG4 AE15:AG1048576</xm:sqref>
        </x14:dataValidation>
        <x14:dataValidation type="list" allowBlank="1" showInputMessage="1" showErrorMessage="1" xr:uid="{3AB45DC9-8E8A-4D50-B145-C7FBF480680D}">
          <x14:formula1>
            <xm:f>'Drop down Data'!$K$2:$K$10</xm:f>
          </x14:formula1>
          <xm:sqref>A3:A4 A15:A1048576</xm:sqref>
        </x14:dataValidation>
        <x14:dataValidation type="list" allowBlank="1" showInputMessage="1" showErrorMessage="1" xr:uid="{98605910-B6F5-46B2-B2B5-68D0E6C733F7}">
          <x14:formula1>
            <xm:f>'Drop down Data'!$A$2:$A$7</xm:f>
          </x14:formula1>
          <xm:sqref>C3:C4 C15:C1048576</xm:sqref>
        </x14:dataValidation>
        <x14:dataValidation type="list" allowBlank="1" showInputMessage="1" showErrorMessage="1" xr:uid="{A32210D4-49DA-49FB-8B49-73ABF77DFB2B}">
          <x14:formula1>
            <xm:f>'Drop down Data'!$B$2:$B$9</xm:f>
          </x14:formula1>
          <xm:sqref>I3:I4 I15:I1048576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BFCF-B5F4-464A-A666-474843CC6815}">
  <dimension ref="A1:W209"/>
  <sheetViews>
    <sheetView zoomScale="70" zoomScaleNormal="70" workbookViewId="0">
      <pane ySplit="2" topLeftCell="A3" activePane="bottomLeft" state="frozen"/>
      <selection activeCell="K24" sqref="K24"/>
      <selection pane="bottomLeft" activeCell="F43" sqref="F43"/>
    </sheetView>
  </sheetViews>
  <sheetFormatPr defaultColWidth="8.7109375" defaultRowHeight="15" x14ac:dyDescent="0.25"/>
  <cols>
    <col min="1" max="2" width="10.85546875" style="36" customWidth="1"/>
    <col min="3" max="3" width="34.28515625" style="36" customWidth="1"/>
    <col min="4" max="4" width="10.42578125" style="36" customWidth="1"/>
    <col min="5" max="5" width="17.42578125" style="36" customWidth="1"/>
    <col min="6" max="6" width="20.5703125" style="36" customWidth="1"/>
    <col min="7" max="8" width="17.42578125" style="36" customWidth="1"/>
    <col min="9" max="9" width="14.140625" style="36" customWidth="1"/>
    <col min="10" max="10" width="15.28515625" style="36" customWidth="1"/>
    <col min="11" max="11" width="10.42578125" style="36" customWidth="1"/>
    <col min="12" max="14" width="17.42578125" style="36" customWidth="1"/>
    <col min="15" max="15" width="14.5703125" style="36" customWidth="1"/>
    <col min="16" max="22" width="17.42578125" style="36" customWidth="1"/>
    <col min="23" max="23" width="52.85546875" style="36" customWidth="1"/>
    <col min="24" max="16384" width="8.7109375" style="36"/>
  </cols>
  <sheetData>
    <row r="1" spans="1:23" s="20" customFormat="1" ht="31.5" customHeight="1" thickBot="1" x14ac:dyDescent="0.4">
      <c r="A1" s="150" t="s">
        <v>1038</v>
      </c>
      <c r="B1" s="151"/>
      <c r="C1" s="152"/>
      <c r="D1" s="152"/>
      <c r="E1" s="152"/>
      <c r="F1" s="152"/>
      <c r="G1" s="152"/>
      <c r="H1" s="152"/>
      <c r="I1" s="152"/>
      <c r="J1" s="152"/>
      <c r="K1" s="152"/>
      <c r="L1" s="152"/>
      <c r="M1" s="152"/>
      <c r="N1" s="152"/>
      <c r="O1" s="152"/>
      <c r="P1" s="152"/>
      <c r="Q1" s="152"/>
      <c r="R1" s="152"/>
      <c r="S1" s="152"/>
      <c r="T1" s="152"/>
      <c r="U1" s="152"/>
      <c r="V1" s="152"/>
      <c r="W1" s="155"/>
    </row>
    <row r="2" spans="1:23" s="14" customFormat="1" ht="177.75" customHeight="1" thickBot="1" x14ac:dyDescent="0.3">
      <c r="A2" s="9" t="s">
        <v>83</v>
      </c>
      <c r="B2" s="6" t="s">
        <v>264</v>
      </c>
      <c r="C2" s="10" t="s">
        <v>229</v>
      </c>
      <c r="D2" s="10" t="s">
        <v>265</v>
      </c>
      <c r="E2" s="10" t="s">
        <v>259</v>
      </c>
      <c r="F2" s="10" t="s">
        <v>1042</v>
      </c>
      <c r="G2" s="10" t="s">
        <v>1043</v>
      </c>
      <c r="H2" s="10" t="s">
        <v>1044</v>
      </c>
      <c r="I2" s="11" t="s">
        <v>101</v>
      </c>
      <c r="J2" s="11" t="s">
        <v>102</v>
      </c>
      <c r="K2" s="7" t="s">
        <v>244</v>
      </c>
      <c r="L2" s="11" t="s">
        <v>237</v>
      </c>
      <c r="M2" s="11" t="s">
        <v>122</v>
      </c>
      <c r="N2" s="11" t="s">
        <v>123</v>
      </c>
      <c r="O2" s="12" t="s">
        <v>103</v>
      </c>
      <c r="P2" s="12" t="s">
        <v>106</v>
      </c>
      <c r="Q2" s="12" t="s">
        <v>104</v>
      </c>
      <c r="R2" s="12" t="s">
        <v>124</v>
      </c>
      <c r="S2" s="12" t="s">
        <v>125</v>
      </c>
      <c r="T2" s="11" t="s">
        <v>105</v>
      </c>
      <c r="U2" s="12" t="s">
        <v>126</v>
      </c>
      <c r="V2" s="47" t="s">
        <v>241</v>
      </c>
      <c r="W2" s="13" t="s">
        <v>245</v>
      </c>
    </row>
    <row r="3" spans="1:23" s="61" customFormat="1" ht="30" x14ac:dyDescent="0.25">
      <c r="A3" s="119" t="s">
        <v>84</v>
      </c>
      <c r="B3" s="120" t="s">
        <v>391</v>
      </c>
      <c r="C3" s="119" t="s">
        <v>266</v>
      </c>
      <c r="D3" s="61" t="s">
        <v>8</v>
      </c>
      <c r="E3" s="120" t="s">
        <v>18</v>
      </c>
      <c r="F3" s="119" t="s">
        <v>98</v>
      </c>
      <c r="G3" s="119" t="s">
        <v>19</v>
      </c>
      <c r="H3" s="119" t="s">
        <v>19</v>
      </c>
      <c r="I3" s="119"/>
      <c r="J3" s="119"/>
      <c r="K3" s="119" t="s">
        <v>18</v>
      </c>
      <c r="L3" s="119" t="s">
        <v>19</v>
      </c>
      <c r="M3" s="119" t="s">
        <v>19</v>
      </c>
      <c r="N3" s="119" t="s">
        <v>18</v>
      </c>
      <c r="O3" s="119">
        <v>1</v>
      </c>
      <c r="P3" s="119">
        <v>1</v>
      </c>
      <c r="Q3" s="119">
        <v>1</v>
      </c>
      <c r="R3" s="119" t="s">
        <v>18</v>
      </c>
      <c r="S3" s="119" t="s">
        <v>19</v>
      </c>
      <c r="T3" s="119">
        <v>1</v>
      </c>
      <c r="U3" s="119" t="s">
        <v>18</v>
      </c>
      <c r="V3" s="119" t="s">
        <v>140</v>
      </c>
      <c r="W3" s="119"/>
    </row>
    <row r="4" spans="1:23" s="61" customFormat="1" ht="30" x14ac:dyDescent="0.25">
      <c r="A4" s="119" t="s">
        <v>84</v>
      </c>
      <c r="B4" s="61" t="s">
        <v>391</v>
      </c>
      <c r="C4" s="119" t="s">
        <v>267</v>
      </c>
      <c r="D4" s="61" t="s">
        <v>8</v>
      </c>
      <c r="E4" s="61" t="s">
        <v>18</v>
      </c>
      <c r="F4" s="119" t="s">
        <v>98</v>
      </c>
      <c r="G4" s="119" t="s">
        <v>19</v>
      </c>
      <c r="H4" s="119" t="s">
        <v>19</v>
      </c>
      <c r="I4" s="119"/>
      <c r="J4" s="119"/>
      <c r="K4" s="119" t="s">
        <v>18</v>
      </c>
      <c r="L4" s="119" t="s">
        <v>19</v>
      </c>
      <c r="M4" s="119" t="s">
        <v>19</v>
      </c>
      <c r="N4" s="119" t="s">
        <v>18</v>
      </c>
      <c r="O4" s="119">
        <v>1</v>
      </c>
      <c r="P4" s="119">
        <v>1</v>
      </c>
      <c r="Q4" s="119">
        <v>1</v>
      </c>
      <c r="R4" s="119" t="s">
        <v>18</v>
      </c>
      <c r="S4" s="119" t="s">
        <v>19</v>
      </c>
      <c r="T4" s="119">
        <v>1</v>
      </c>
      <c r="U4" s="119" t="s">
        <v>18</v>
      </c>
      <c r="V4" s="119" t="s">
        <v>140</v>
      </c>
      <c r="W4" s="119"/>
    </row>
    <row r="5" spans="1:23" s="61" customFormat="1" ht="30" x14ac:dyDescent="0.25">
      <c r="A5" s="119" t="s">
        <v>84</v>
      </c>
      <c r="B5" s="61" t="s">
        <v>391</v>
      </c>
      <c r="C5" s="119" t="s">
        <v>269</v>
      </c>
      <c r="D5" s="61" t="s">
        <v>8</v>
      </c>
      <c r="E5" s="61" t="s">
        <v>19</v>
      </c>
      <c r="F5" s="119" t="s">
        <v>98</v>
      </c>
      <c r="G5" s="119" t="s">
        <v>19</v>
      </c>
      <c r="H5" s="119" t="s">
        <v>19</v>
      </c>
      <c r="I5" s="119"/>
      <c r="J5" s="119"/>
      <c r="K5" s="119" t="s">
        <v>18</v>
      </c>
      <c r="L5" s="119" t="s">
        <v>19</v>
      </c>
      <c r="M5" s="119" t="s">
        <v>19</v>
      </c>
      <c r="N5" s="119" t="s">
        <v>18</v>
      </c>
      <c r="O5" s="119">
        <v>1</v>
      </c>
      <c r="P5" s="119">
        <v>1</v>
      </c>
      <c r="Q5" s="119">
        <v>1</v>
      </c>
      <c r="R5" s="119" t="s">
        <v>18</v>
      </c>
      <c r="S5" s="119" t="s">
        <v>19</v>
      </c>
      <c r="T5" s="119">
        <v>1</v>
      </c>
      <c r="U5" s="119" t="s">
        <v>18</v>
      </c>
      <c r="V5" s="119" t="s">
        <v>140</v>
      </c>
      <c r="W5" s="119"/>
    </row>
    <row r="6" spans="1:23" s="61" customFormat="1" x14ac:dyDescent="0.25">
      <c r="A6" s="119" t="s">
        <v>84</v>
      </c>
      <c r="B6" s="61" t="s">
        <v>391</v>
      </c>
      <c r="C6" s="119" t="s">
        <v>270</v>
      </c>
      <c r="D6" s="61" t="s">
        <v>8</v>
      </c>
      <c r="E6" s="61" t="s">
        <v>18</v>
      </c>
      <c r="F6" s="119" t="s">
        <v>96</v>
      </c>
      <c r="G6" s="119" t="s">
        <v>19</v>
      </c>
      <c r="H6" s="119" t="s">
        <v>19</v>
      </c>
      <c r="I6" s="119"/>
      <c r="J6" s="119"/>
      <c r="K6" s="119" t="s">
        <v>18</v>
      </c>
      <c r="L6" s="119" t="s">
        <v>18</v>
      </c>
      <c r="M6" s="119" t="s">
        <v>19</v>
      </c>
      <c r="N6" s="119" t="s">
        <v>18</v>
      </c>
      <c r="O6" s="119">
        <v>1</v>
      </c>
      <c r="P6" s="119">
        <v>1</v>
      </c>
      <c r="Q6" s="119">
        <v>1</v>
      </c>
      <c r="R6" s="119" t="s">
        <v>18</v>
      </c>
      <c r="S6" s="119" t="s">
        <v>19</v>
      </c>
      <c r="T6" s="119">
        <v>1</v>
      </c>
      <c r="U6" s="119" t="s">
        <v>18</v>
      </c>
      <c r="V6" s="119" t="s">
        <v>140</v>
      </c>
      <c r="W6" s="119"/>
    </row>
    <row r="7" spans="1:23" s="61" customFormat="1" ht="45" x14ac:dyDescent="0.25">
      <c r="A7" s="119" t="s">
        <v>86</v>
      </c>
      <c r="B7" s="61" t="s">
        <v>391</v>
      </c>
      <c r="C7" s="119" t="s">
        <v>290</v>
      </c>
      <c r="D7" s="61" t="s">
        <v>13</v>
      </c>
      <c r="E7" s="61" t="s">
        <v>19</v>
      </c>
      <c r="F7" s="119" t="s">
        <v>98</v>
      </c>
      <c r="G7" s="119" t="s">
        <v>19</v>
      </c>
      <c r="H7" s="119" t="s">
        <v>19</v>
      </c>
      <c r="I7" s="119" t="s">
        <v>134</v>
      </c>
      <c r="J7" s="119" t="s">
        <v>291</v>
      </c>
      <c r="K7" s="119" t="s">
        <v>18</v>
      </c>
      <c r="L7" s="119" t="s">
        <v>19</v>
      </c>
      <c r="M7" s="119" t="s">
        <v>19</v>
      </c>
      <c r="N7" s="119" t="s">
        <v>19</v>
      </c>
      <c r="O7" s="119">
        <v>1</v>
      </c>
      <c r="P7" s="119">
        <v>1</v>
      </c>
      <c r="Q7" s="119">
        <v>1</v>
      </c>
      <c r="R7" s="119" t="s">
        <v>18</v>
      </c>
      <c r="S7" s="119" t="s">
        <v>18</v>
      </c>
      <c r="T7" s="119">
        <v>1</v>
      </c>
      <c r="U7" s="119" t="s">
        <v>18</v>
      </c>
      <c r="V7" s="119" t="s">
        <v>181</v>
      </c>
      <c r="W7" s="119" t="s">
        <v>292</v>
      </c>
    </row>
    <row r="8" spans="1:23" s="61" customFormat="1" ht="30" x14ac:dyDescent="0.25">
      <c r="A8" s="119" t="s">
        <v>86</v>
      </c>
      <c r="B8" s="61" t="s">
        <v>391</v>
      </c>
      <c r="C8" s="119" t="s">
        <v>293</v>
      </c>
      <c r="D8" s="61" t="s">
        <v>13</v>
      </c>
      <c r="E8" s="61" t="s">
        <v>18</v>
      </c>
      <c r="F8" s="119" t="s">
        <v>98</v>
      </c>
      <c r="G8" s="119" t="s">
        <v>18</v>
      </c>
      <c r="H8" s="119" t="s">
        <v>19</v>
      </c>
      <c r="I8" s="119"/>
      <c r="J8" s="119" t="s">
        <v>135</v>
      </c>
      <c r="K8" s="119" t="s">
        <v>18</v>
      </c>
      <c r="L8" s="119" t="s">
        <v>19</v>
      </c>
      <c r="M8" s="119" t="s">
        <v>19</v>
      </c>
      <c r="N8" s="119" t="s">
        <v>19</v>
      </c>
      <c r="O8" s="119">
        <v>1</v>
      </c>
      <c r="P8" s="119">
        <v>1</v>
      </c>
      <c r="Q8" s="119">
        <v>1</v>
      </c>
      <c r="R8" s="119" t="s">
        <v>18</v>
      </c>
      <c r="S8" s="119" t="s">
        <v>18</v>
      </c>
      <c r="T8" s="119">
        <v>1</v>
      </c>
      <c r="U8" s="119" t="s">
        <v>18</v>
      </c>
      <c r="V8" s="119" t="s">
        <v>181</v>
      </c>
      <c r="W8" s="119" t="s">
        <v>294</v>
      </c>
    </row>
    <row r="9" spans="1:23" s="61" customFormat="1" ht="105" x14ac:dyDescent="0.25">
      <c r="A9" s="119" t="s">
        <v>86</v>
      </c>
      <c r="B9" s="61" t="s">
        <v>391</v>
      </c>
      <c r="C9" s="119" t="s">
        <v>295</v>
      </c>
      <c r="D9" s="61" t="s">
        <v>13</v>
      </c>
      <c r="E9" s="61" t="s">
        <v>19</v>
      </c>
      <c r="F9" s="119" t="s">
        <v>98</v>
      </c>
      <c r="G9" s="119" t="s">
        <v>19</v>
      </c>
      <c r="H9" s="119" t="s">
        <v>19</v>
      </c>
      <c r="I9" s="119"/>
      <c r="J9" s="119" t="s">
        <v>296</v>
      </c>
      <c r="K9" s="119" t="s">
        <v>18</v>
      </c>
      <c r="L9" s="119" t="s">
        <v>19</v>
      </c>
      <c r="M9" s="119" t="s">
        <v>19</v>
      </c>
      <c r="N9" s="119" t="s">
        <v>19</v>
      </c>
      <c r="O9" s="119">
        <v>1</v>
      </c>
      <c r="P9" s="119">
        <v>1</v>
      </c>
      <c r="Q9" s="119">
        <v>1</v>
      </c>
      <c r="R9" s="119" t="s">
        <v>19</v>
      </c>
      <c r="S9" s="119" t="s">
        <v>18</v>
      </c>
      <c r="T9" s="119">
        <v>1</v>
      </c>
      <c r="U9" s="119" t="s">
        <v>19</v>
      </c>
      <c r="V9" s="119" t="s">
        <v>181</v>
      </c>
      <c r="W9" s="119" t="s">
        <v>297</v>
      </c>
    </row>
    <row r="10" spans="1:23" s="61" customFormat="1" ht="90" x14ac:dyDescent="0.25">
      <c r="A10" s="119" t="s">
        <v>86</v>
      </c>
      <c r="B10" s="61" t="s">
        <v>391</v>
      </c>
      <c r="C10" s="119" t="s">
        <v>298</v>
      </c>
      <c r="D10" s="61" t="s">
        <v>13</v>
      </c>
      <c r="E10" s="61" t="s">
        <v>18</v>
      </c>
      <c r="F10" s="119" t="s">
        <v>98</v>
      </c>
      <c r="G10" s="119" t="s">
        <v>19</v>
      </c>
      <c r="H10" s="119" t="s">
        <v>19</v>
      </c>
      <c r="I10" s="119"/>
      <c r="J10" s="119" t="s">
        <v>299</v>
      </c>
      <c r="K10" s="119" t="s">
        <v>19</v>
      </c>
      <c r="L10" s="119" t="s">
        <v>19</v>
      </c>
      <c r="M10" s="119" t="s">
        <v>19</v>
      </c>
      <c r="N10" s="119" t="s">
        <v>19</v>
      </c>
      <c r="O10" s="119">
        <v>2</v>
      </c>
      <c r="P10" s="119">
        <v>2</v>
      </c>
      <c r="Q10" s="119">
        <v>2</v>
      </c>
      <c r="R10" s="119" t="s">
        <v>18</v>
      </c>
      <c r="S10" s="119" t="s">
        <v>19</v>
      </c>
      <c r="T10" s="119">
        <v>1</v>
      </c>
      <c r="U10" s="119" t="s">
        <v>19</v>
      </c>
      <c r="V10" s="119" t="s">
        <v>181</v>
      </c>
      <c r="W10" s="119" t="s">
        <v>300</v>
      </c>
    </row>
    <row r="11" spans="1:23" s="61" customFormat="1" ht="75" x14ac:dyDescent="0.25">
      <c r="A11" s="119" t="s">
        <v>86</v>
      </c>
      <c r="B11" s="61" t="s">
        <v>391</v>
      </c>
      <c r="C11" s="119" t="s">
        <v>301</v>
      </c>
      <c r="D11" s="61" t="s">
        <v>13</v>
      </c>
      <c r="E11" s="61" t="s">
        <v>18</v>
      </c>
      <c r="F11" s="119" t="s">
        <v>98</v>
      </c>
      <c r="G11" s="119" t="s">
        <v>19</v>
      </c>
      <c r="H11" s="119" t="s">
        <v>19</v>
      </c>
      <c r="I11" s="119"/>
      <c r="J11" s="119" t="s">
        <v>25</v>
      </c>
      <c r="K11" s="119" t="s">
        <v>18</v>
      </c>
      <c r="L11" s="119" t="s">
        <v>19</v>
      </c>
      <c r="M11" s="119" t="s">
        <v>19</v>
      </c>
      <c r="N11" s="119" t="s">
        <v>19</v>
      </c>
      <c r="O11" s="119">
        <v>2</v>
      </c>
      <c r="P11" s="119">
        <v>2</v>
      </c>
      <c r="Q11" s="119">
        <v>2</v>
      </c>
      <c r="R11" s="119" t="s">
        <v>18</v>
      </c>
      <c r="S11" s="119" t="s">
        <v>18</v>
      </c>
      <c r="T11" s="119">
        <v>1</v>
      </c>
      <c r="U11" s="119" t="s">
        <v>19</v>
      </c>
      <c r="V11" s="119" t="s">
        <v>181</v>
      </c>
      <c r="W11" s="119" t="s">
        <v>302</v>
      </c>
    </row>
    <row r="12" spans="1:23" s="61" customFormat="1" ht="60" x14ac:dyDescent="0.25">
      <c r="A12" s="119" t="s">
        <v>86</v>
      </c>
      <c r="B12" s="61" t="s">
        <v>391</v>
      </c>
      <c r="C12" s="119" t="s">
        <v>303</v>
      </c>
      <c r="D12" s="61" t="s">
        <v>13</v>
      </c>
      <c r="E12" s="61" t="s">
        <v>18</v>
      </c>
      <c r="F12" s="119" t="s">
        <v>98</v>
      </c>
      <c r="G12" s="119" t="s">
        <v>19</v>
      </c>
      <c r="H12" s="119" t="s">
        <v>19</v>
      </c>
      <c r="I12" s="119"/>
      <c r="J12" s="119" t="s">
        <v>25</v>
      </c>
      <c r="K12" s="119" t="s">
        <v>18</v>
      </c>
      <c r="L12" s="119" t="s">
        <v>19</v>
      </c>
      <c r="M12" s="119" t="s">
        <v>19</v>
      </c>
      <c r="N12" s="119" t="s">
        <v>19</v>
      </c>
      <c r="O12" s="119">
        <v>3</v>
      </c>
      <c r="P12" s="119">
        <v>1</v>
      </c>
      <c r="Q12" s="119">
        <v>3</v>
      </c>
      <c r="R12" s="119" t="s">
        <v>18</v>
      </c>
      <c r="S12" s="119" t="s">
        <v>18</v>
      </c>
      <c r="T12" s="119">
        <v>1</v>
      </c>
      <c r="U12" s="119" t="s">
        <v>19</v>
      </c>
      <c r="V12" s="119" t="s">
        <v>181</v>
      </c>
      <c r="W12" s="119" t="s">
        <v>304</v>
      </c>
    </row>
    <row r="13" spans="1:23" s="61" customFormat="1" ht="105" x14ac:dyDescent="0.25">
      <c r="A13" s="119" t="s">
        <v>86</v>
      </c>
      <c r="B13" s="61" t="s">
        <v>391</v>
      </c>
      <c r="C13" s="119" t="s">
        <v>305</v>
      </c>
      <c r="D13" s="61" t="s">
        <v>13</v>
      </c>
      <c r="E13" s="61" t="s">
        <v>18</v>
      </c>
      <c r="F13" s="119" t="s">
        <v>98</v>
      </c>
      <c r="G13" s="119" t="s">
        <v>19</v>
      </c>
      <c r="H13" s="119" t="s">
        <v>19</v>
      </c>
      <c r="I13" s="119"/>
      <c r="J13" s="119" t="s">
        <v>25</v>
      </c>
      <c r="K13" s="119" t="s">
        <v>18</v>
      </c>
      <c r="L13" s="119" t="s">
        <v>19</v>
      </c>
      <c r="M13" s="119" t="s">
        <v>19</v>
      </c>
      <c r="N13" s="119" t="s">
        <v>19</v>
      </c>
      <c r="O13" s="119">
        <v>2</v>
      </c>
      <c r="P13" s="119">
        <v>2</v>
      </c>
      <c r="Q13" s="119">
        <v>2</v>
      </c>
      <c r="R13" s="119" t="s">
        <v>18</v>
      </c>
      <c r="S13" s="119" t="s">
        <v>18</v>
      </c>
      <c r="T13" s="119">
        <v>1</v>
      </c>
      <c r="U13" s="119" t="s">
        <v>19</v>
      </c>
      <c r="V13" s="119" t="s">
        <v>165</v>
      </c>
      <c r="W13" s="119" t="s">
        <v>306</v>
      </c>
    </row>
    <row r="14" spans="1:23" s="61" customFormat="1" ht="75" x14ac:dyDescent="0.25">
      <c r="A14" s="119" t="s">
        <v>86</v>
      </c>
      <c r="B14" s="61" t="s">
        <v>391</v>
      </c>
      <c r="C14" s="119" t="s">
        <v>307</v>
      </c>
      <c r="D14" s="61" t="s">
        <v>13</v>
      </c>
      <c r="E14" s="61" t="s">
        <v>18</v>
      </c>
      <c r="F14" s="119" t="s">
        <v>98</v>
      </c>
      <c r="G14" s="119" t="s">
        <v>19</v>
      </c>
      <c r="H14" s="119" t="s">
        <v>19</v>
      </c>
      <c r="I14" s="119"/>
      <c r="J14" s="119" t="s">
        <v>25</v>
      </c>
      <c r="K14" s="119" t="s">
        <v>18</v>
      </c>
      <c r="L14" s="119" t="s">
        <v>19</v>
      </c>
      <c r="M14" s="119" t="s">
        <v>19</v>
      </c>
      <c r="N14" s="119" t="s">
        <v>19</v>
      </c>
      <c r="O14" s="119">
        <v>1</v>
      </c>
      <c r="P14" s="119">
        <v>1</v>
      </c>
      <c r="Q14" s="119">
        <v>1</v>
      </c>
      <c r="R14" s="119" t="s">
        <v>18</v>
      </c>
      <c r="S14" s="119" t="s">
        <v>19</v>
      </c>
      <c r="T14" s="119">
        <v>1</v>
      </c>
      <c r="U14" s="119" t="s">
        <v>19</v>
      </c>
      <c r="V14" s="119" t="s">
        <v>167</v>
      </c>
      <c r="W14" s="119" t="s">
        <v>308</v>
      </c>
    </row>
    <row r="15" spans="1:23" s="61" customFormat="1" ht="30" x14ac:dyDescent="0.25">
      <c r="A15" s="60" t="s">
        <v>89</v>
      </c>
      <c r="B15" s="55" t="s">
        <v>391</v>
      </c>
      <c r="C15" s="60" t="s">
        <v>505</v>
      </c>
      <c r="D15" s="55" t="s">
        <v>9</v>
      </c>
      <c r="E15" s="55" t="s">
        <v>18</v>
      </c>
      <c r="F15" s="60" t="s">
        <v>98</v>
      </c>
      <c r="G15" s="60" t="s">
        <v>19</v>
      </c>
      <c r="H15" s="60" t="s">
        <v>19</v>
      </c>
      <c r="I15" s="60"/>
      <c r="J15" s="60"/>
      <c r="K15" s="60" t="s">
        <v>18</v>
      </c>
      <c r="L15" s="60" t="s">
        <v>19</v>
      </c>
      <c r="M15" s="60" t="s">
        <v>19</v>
      </c>
      <c r="N15" s="60" t="s">
        <v>19</v>
      </c>
      <c r="O15" s="60">
        <v>2</v>
      </c>
      <c r="P15" s="60">
        <v>2</v>
      </c>
      <c r="Q15" s="60">
        <v>1</v>
      </c>
      <c r="R15" s="60" t="s">
        <v>18</v>
      </c>
      <c r="S15" s="60" t="s">
        <v>18</v>
      </c>
      <c r="T15" s="60">
        <v>1</v>
      </c>
      <c r="U15" s="60" t="s">
        <v>18</v>
      </c>
      <c r="V15" s="60" t="s">
        <v>213</v>
      </c>
      <c r="W15" s="60" t="s">
        <v>508</v>
      </c>
    </row>
    <row r="16" spans="1:23" s="61" customFormat="1" ht="43.5" customHeight="1" x14ac:dyDescent="0.25">
      <c r="A16" s="60" t="s">
        <v>89</v>
      </c>
      <c r="B16" s="55" t="s">
        <v>391</v>
      </c>
      <c r="C16" s="60" t="s">
        <v>505</v>
      </c>
      <c r="D16" s="55" t="s">
        <v>9</v>
      </c>
      <c r="E16" s="55" t="s">
        <v>18</v>
      </c>
      <c r="F16" s="60" t="s">
        <v>98</v>
      </c>
      <c r="G16" s="60" t="s">
        <v>19</v>
      </c>
      <c r="H16" s="60" t="s">
        <v>19</v>
      </c>
      <c r="I16" s="60"/>
      <c r="J16" s="60"/>
      <c r="K16" s="60" t="s">
        <v>18</v>
      </c>
      <c r="L16" s="60" t="s">
        <v>19</v>
      </c>
      <c r="M16" s="60" t="s">
        <v>19</v>
      </c>
      <c r="N16" s="60" t="s">
        <v>19</v>
      </c>
      <c r="O16" s="60">
        <v>2</v>
      </c>
      <c r="P16" s="60">
        <v>2</v>
      </c>
      <c r="Q16" s="60">
        <v>1</v>
      </c>
      <c r="R16" s="60" t="s">
        <v>18</v>
      </c>
      <c r="S16" s="60" t="s">
        <v>18</v>
      </c>
      <c r="T16" s="60">
        <v>1</v>
      </c>
      <c r="U16" s="60" t="s">
        <v>18</v>
      </c>
      <c r="V16" s="60" t="s">
        <v>213</v>
      </c>
      <c r="W16" s="60" t="s">
        <v>509</v>
      </c>
    </row>
    <row r="17" spans="1:23" s="61" customFormat="1" ht="30" x14ac:dyDescent="0.25">
      <c r="A17" s="60" t="s">
        <v>89</v>
      </c>
      <c r="B17" s="55" t="s">
        <v>391</v>
      </c>
      <c r="C17" s="60" t="s">
        <v>505</v>
      </c>
      <c r="D17" s="55" t="s">
        <v>9</v>
      </c>
      <c r="E17" s="55" t="s">
        <v>18</v>
      </c>
      <c r="F17" s="60" t="s">
        <v>98</v>
      </c>
      <c r="G17" s="60" t="s">
        <v>19</v>
      </c>
      <c r="H17" s="60" t="s">
        <v>19</v>
      </c>
      <c r="I17" s="60"/>
      <c r="J17" s="60"/>
      <c r="K17" s="60" t="s">
        <v>18</v>
      </c>
      <c r="L17" s="60" t="s">
        <v>19</v>
      </c>
      <c r="M17" s="60" t="s">
        <v>19</v>
      </c>
      <c r="N17" s="60" t="s">
        <v>19</v>
      </c>
      <c r="O17" s="60">
        <v>1</v>
      </c>
      <c r="P17" s="60">
        <v>1</v>
      </c>
      <c r="Q17" s="60">
        <v>1</v>
      </c>
      <c r="R17" s="60" t="s">
        <v>18</v>
      </c>
      <c r="S17" s="60" t="s">
        <v>18</v>
      </c>
      <c r="T17" s="60">
        <v>1</v>
      </c>
      <c r="U17" s="60" t="s">
        <v>18</v>
      </c>
      <c r="V17" s="60" t="s">
        <v>213</v>
      </c>
      <c r="W17" s="60" t="s">
        <v>510</v>
      </c>
    </row>
    <row r="18" spans="1:23" s="61" customFormat="1" ht="30" x14ac:dyDescent="0.25">
      <c r="A18" s="60" t="s">
        <v>89</v>
      </c>
      <c r="B18" s="55" t="s">
        <v>391</v>
      </c>
      <c r="C18" s="60" t="s">
        <v>505</v>
      </c>
      <c r="D18" s="55" t="s">
        <v>9</v>
      </c>
      <c r="E18" s="55" t="s">
        <v>18</v>
      </c>
      <c r="F18" s="60" t="s">
        <v>98</v>
      </c>
      <c r="G18" s="60" t="s">
        <v>19</v>
      </c>
      <c r="H18" s="60" t="s">
        <v>19</v>
      </c>
      <c r="I18" s="60"/>
      <c r="J18" s="60"/>
      <c r="K18" s="60" t="s">
        <v>18</v>
      </c>
      <c r="L18" s="60" t="s">
        <v>19</v>
      </c>
      <c r="M18" s="60" t="s">
        <v>19</v>
      </c>
      <c r="N18" s="60" t="s">
        <v>19</v>
      </c>
      <c r="O18" s="60">
        <v>1</v>
      </c>
      <c r="P18" s="60">
        <v>1</v>
      </c>
      <c r="Q18" s="60">
        <v>1</v>
      </c>
      <c r="R18" s="60" t="s">
        <v>18</v>
      </c>
      <c r="S18" s="60" t="s">
        <v>18</v>
      </c>
      <c r="T18" s="60">
        <v>1</v>
      </c>
      <c r="U18" s="60" t="s">
        <v>18</v>
      </c>
      <c r="V18" s="60" t="s">
        <v>213</v>
      </c>
      <c r="W18" s="60" t="s">
        <v>511</v>
      </c>
    </row>
    <row r="19" spans="1:23" s="61" customFormat="1" ht="45" x14ac:dyDescent="0.25">
      <c r="A19" s="60" t="s">
        <v>89</v>
      </c>
      <c r="B19" s="55" t="s">
        <v>391</v>
      </c>
      <c r="C19" s="60" t="s">
        <v>505</v>
      </c>
      <c r="D19" s="55" t="s">
        <v>9</v>
      </c>
      <c r="E19" s="55" t="s">
        <v>18</v>
      </c>
      <c r="F19" s="60" t="s">
        <v>98</v>
      </c>
      <c r="G19" s="60" t="s">
        <v>19</v>
      </c>
      <c r="H19" s="60" t="s">
        <v>19</v>
      </c>
      <c r="I19" s="60"/>
      <c r="J19" s="60"/>
      <c r="K19" s="60" t="s">
        <v>18</v>
      </c>
      <c r="L19" s="60" t="s">
        <v>19</v>
      </c>
      <c r="M19" s="60" t="s">
        <v>19</v>
      </c>
      <c r="N19" s="60" t="s">
        <v>19</v>
      </c>
      <c r="O19" s="60">
        <v>1</v>
      </c>
      <c r="P19" s="60">
        <v>1</v>
      </c>
      <c r="Q19" s="60">
        <v>1</v>
      </c>
      <c r="R19" s="60" t="s">
        <v>18</v>
      </c>
      <c r="S19" s="60" t="s">
        <v>18</v>
      </c>
      <c r="T19" s="60">
        <v>1</v>
      </c>
      <c r="U19" s="60" t="s">
        <v>18</v>
      </c>
      <c r="V19" s="60" t="s">
        <v>213</v>
      </c>
      <c r="W19" s="60" t="s">
        <v>512</v>
      </c>
    </row>
    <row r="20" spans="1:23" s="61" customFormat="1" x14ac:dyDescent="0.25">
      <c r="A20" s="119" t="s">
        <v>90</v>
      </c>
      <c r="B20" s="61" t="s">
        <v>391</v>
      </c>
      <c r="C20" s="119" t="s">
        <v>327</v>
      </c>
      <c r="D20" s="61" t="s">
        <v>323</v>
      </c>
      <c r="E20" s="61" t="s">
        <v>18</v>
      </c>
      <c r="F20" s="119" t="s">
        <v>96</v>
      </c>
      <c r="G20" s="119" t="s">
        <v>19</v>
      </c>
      <c r="H20" s="119" t="s">
        <v>19</v>
      </c>
      <c r="I20" s="119"/>
      <c r="J20" s="119" t="s">
        <v>328</v>
      </c>
      <c r="K20" s="119" t="s">
        <v>18</v>
      </c>
      <c r="L20" s="119" t="s">
        <v>18</v>
      </c>
      <c r="M20" s="119" t="s">
        <v>19</v>
      </c>
      <c r="N20" s="119" t="s">
        <v>19</v>
      </c>
      <c r="O20" s="119">
        <v>2</v>
      </c>
      <c r="P20" s="119">
        <v>2</v>
      </c>
      <c r="Q20" s="119">
        <v>2</v>
      </c>
      <c r="R20" s="119" t="s">
        <v>18</v>
      </c>
      <c r="S20" s="119" t="s">
        <v>18</v>
      </c>
      <c r="T20" s="119">
        <v>2</v>
      </c>
      <c r="U20" s="119" t="s">
        <v>19</v>
      </c>
      <c r="V20" s="119" t="s">
        <v>204</v>
      </c>
      <c r="W20" s="119"/>
    </row>
    <row r="21" spans="1:23" s="61" customFormat="1" ht="30" x14ac:dyDescent="0.25">
      <c r="A21" s="119" t="s">
        <v>90</v>
      </c>
      <c r="B21" s="61" t="s">
        <v>391</v>
      </c>
      <c r="C21" s="119" t="s">
        <v>322</v>
      </c>
      <c r="D21" s="61" t="s">
        <v>323</v>
      </c>
      <c r="E21" s="61" t="s">
        <v>18</v>
      </c>
      <c r="F21" s="119" t="s">
        <v>98</v>
      </c>
      <c r="G21" s="119" t="s">
        <v>19</v>
      </c>
      <c r="H21" s="119" t="s">
        <v>19</v>
      </c>
      <c r="I21" s="119"/>
      <c r="J21" s="119" t="s">
        <v>324</v>
      </c>
      <c r="K21" s="119" t="s">
        <v>18</v>
      </c>
      <c r="L21" s="119" t="s">
        <v>19</v>
      </c>
      <c r="M21" s="119" t="s">
        <v>19</v>
      </c>
      <c r="N21" s="119" t="s">
        <v>19</v>
      </c>
      <c r="O21" s="119">
        <v>1</v>
      </c>
      <c r="P21" s="119">
        <v>1</v>
      </c>
      <c r="Q21" s="119">
        <v>1</v>
      </c>
      <c r="R21" s="119" t="s">
        <v>18</v>
      </c>
      <c r="S21" s="119" t="s">
        <v>18</v>
      </c>
      <c r="T21" s="119">
        <v>1</v>
      </c>
      <c r="U21" s="119" t="s">
        <v>19</v>
      </c>
      <c r="V21" s="119" t="s">
        <v>204</v>
      </c>
      <c r="W21" s="119"/>
    </row>
    <row r="22" spans="1:23" s="61" customFormat="1" ht="30" x14ac:dyDescent="0.25">
      <c r="A22" s="119" t="s">
        <v>90</v>
      </c>
      <c r="B22" s="61" t="s">
        <v>391</v>
      </c>
      <c r="C22" s="119" t="s">
        <v>325</v>
      </c>
      <c r="D22" s="61" t="s">
        <v>323</v>
      </c>
      <c r="E22" s="61" t="s">
        <v>18</v>
      </c>
      <c r="F22" s="119" t="s">
        <v>98</v>
      </c>
      <c r="G22" s="119" t="s">
        <v>18</v>
      </c>
      <c r="H22" s="119" t="s">
        <v>19</v>
      </c>
      <c r="I22" s="119" t="s">
        <v>134</v>
      </c>
      <c r="J22" s="119" t="s">
        <v>326</v>
      </c>
      <c r="K22" s="119" t="s">
        <v>18</v>
      </c>
      <c r="L22" s="119" t="s">
        <v>19</v>
      </c>
      <c r="M22" s="119" t="s">
        <v>19</v>
      </c>
      <c r="N22" s="119" t="s">
        <v>19</v>
      </c>
      <c r="O22" s="119">
        <v>1</v>
      </c>
      <c r="P22" s="119">
        <v>0</v>
      </c>
      <c r="Q22" s="119">
        <v>1</v>
      </c>
      <c r="R22" s="119" t="s">
        <v>18</v>
      </c>
      <c r="S22" s="119" t="s">
        <v>18</v>
      </c>
      <c r="T22" s="119">
        <v>1</v>
      </c>
      <c r="U22" s="119" t="s">
        <v>19</v>
      </c>
      <c r="V22" s="119" t="s">
        <v>204</v>
      </c>
      <c r="W22" s="119"/>
    </row>
    <row r="23" spans="1:23" s="61" customFormat="1" ht="90" x14ac:dyDescent="0.25">
      <c r="A23" s="119" t="s">
        <v>91</v>
      </c>
      <c r="B23" s="61" t="s">
        <v>391</v>
      </c>
      <c r="C23" s="119" t="s">
        <v>336</v>
      </c>
      <c r="D23" s="61" t="s">
        <v>330</v>
      </c>
      <c r="E23" s="61" t="s">
        <v>18</v>
      </c>
      <c r="F23" s="119" t="s">
        <v>96</v>
      </c>
      <c r="G23" s="119" t="s">
        <v>19</v>
      </c>
      <c r="H23" s="119" t="s">
        <v>19</v>
      </c>
      <c r="I23" s="119" t="s">
        <v>136</v>
      </c>
      <c r="J23" s="119"/>
      <c r="K23" s="119" t="s">
        <v>18</v>
      </c>
      <c r="L23" s="119" t="s">
        <v>18</v>
      </c>
      <c r="M23" s="119" t="s">
        <v>18</v>
      </c>
      <c r="N23" s="119" t="s">
        <v>19</v>
      </c>
      <c r="O23" s="119">
        <v>2</v>
      </c>
      <c r="P23" s="119">
        <v>0</v>
      </c>
      <c r="Q23" s="119">
        <v>2</v>
      </c>
      <c r="R23" s="119" t="s">
        <v>18</v>
      </c>
      <c r="S23" s="119" t="s">
        <v>18</v>
      </c>
      <c r="T23" s="119">
        <v>2</v>
      </c>
      <c r="U23" s="119"/>
      <c r="V23" s="119" t="s">
        <v>220</v>
      </c>
      <c r="W23" s="119" t="s">
        <v>337</v>
      </c>
    </row>
    <row r="24" spans="1:23" s="61" customFormat="1" ht="30" x14ac:dyDescent="0.25">
      <c r="A24" s="119" t="s">
        <v>91</v>
      </c>
      <c r="B24" s="61" t="s">
        <v>391</v>
      </c>
      <c r="C24" s="119" t="s">
        <v>332</v>
      </c>
      <c r="D24" s="61" t="s">
        <v>330</v>
      </c>
      <c r="E24" s="61" t="s">
        <v>19</v>
      </c>
      <c r="F24" s="119" t="s">
        <v>98</v>
      </c>
      <c r="G24" s="119" t="s">
        <v>19</v>
      </c>
      <c r="H24" s="119" t="s">
        <v>19</v>
      </c>
      <c r="I24" s="119" t="s">
        <v>136</v>
      </c>
      <c r="J24" s="119"/>
      <c r="K24" s="119" t="s">
        <v>18</v>
      </c>
      <c r="L24" s="119" t="s">
        <v>19</v>
      </c>
      <c r="M24" s="119" t="s">
        <v>18</v>
      </c>
      <c r="N24" s="119" t="s">
        <v>19</v>
      </c>
      <c r="O24" s="119">
        <v>1</v>
      </c>
      <c r="P24" s="119">
        <v>1</v>
      </c>
      <c r="Q24" s="119">
        <v>1</v>
      </c>
      <c r="R24" s="119" t="s">
        <v>18</v>
      </c>
      <c r="S24" s="119" t="s">
        <v>18</v>
      </c>
      <c r="T24" s="119">
        <v>1</v>
      </c>
      <c r="U24" s="119" t="s">
        <v>19</v>
      </c>
      <c r="V24" s="119" t="s">
        <v>220</v>
      </c>
      <c r="W24" s="119" t="s">
        <v>333</v>
      </c>
    </row>
    <row r="25" spans="1:23" s="61" customFormat="1" ht="45" x14ac:dyDescent="0.25">
      <c r="A25" s="119" t="s">
        <v>91</v>
      </c>
      <c r="B25" s="61" t="s">
        <v>391</v>
      </c>
      <c r="C25" s="119" t="s">
        <v>334</v>
      </c>
      <c r="D25" s="61" t="s">
        <v>330</v>
      </c>
      <c r="E25" s="61" t="s">
        <v>19</v>
      </c>
      <c r="F25" s="119" t="s">
        <v>98</v>
      </c>
      <c r="G25" s="119" t="s">
        <v>19</v>
      </c>
      <c r="H25" s="119" t="s">
        <v>19</v>
      </c>
      <c r="I25" s="119" t="s">
        <v>136</v>
      </c>
      <c r="J25" s="119"/>
      <c r="K25" s="119" t="s">
        <v>18</v>
      </c>
      <c r="L25" s="119" t="s">
        <v>19</v>
      </c>
      <c r="M25" s="119" t="s">
        <v>18</v>
      </c>
      <c r="N25" s="119" t="s">
        <v>19</v>
      </c>
      <c r="O25" s="119">
        <v>1</v>
      </c>
      <c r="P25" s="119">
        <v>1</v>
      </c>
      <c r="Q25" s="119">
        <v>1</v>
      </c>
      <c r="R25" s="119" t="s">
        <v>18</v>
      </c>
      <c r="S25" s="119" t="s">
        <v>18</v>
      </c>
      <c r="T25" s="119">
        <v>1</v>
      </c>
      <c r="U25" s="119" t="s">
        <v>19</v>
      </c>
      <c r="V25" s="119" t="s">
        <v>220</v>
      </c>
      <c r="W25" s="119" t="s">
        <v>335</v>
      </c>
    </row>
    <row r="26" spans="1:23" s="61" customFormat="1" ht="60" x14ac:dyDescent="0.25">
      <c r="A26" s="119" t="s">
        <v>91</v>
      </c>
      <c r="B26" s="61" t="s">
        <v>391</v>
      </c>
      <c r="C26" s="119" t="s">
        <v>338</v>
      </c>
      <c r="D26" s="61" t="s">
        <v>330</v>
      </c>
      <c r="E26" s="61" t="s">
        <v>19</v>
      </c>
      <c r="F26" s="119" t="s">
        <v>96</v>
      </c>
      <c r="G26" s="119" t="s">
        <v>19</v>
      </c>
      <c r="H26" s="119" t="s">
        <v>19</v>
      </c>
      <c r="I26" s="119" t="s">
        <v>136</v>
      </c>
      <c r="J26" s="119"/>
      <c r="K26" s="119" t="s">
        <v>18</v>
      </c>
      <c r="L26" s="119" t="s">
        <v>18</v>
      </c>
      <c r="M26" s="119" t="s">
        <v>18</v>
      </c>
      <c r="N26" s="119" t="s">
        <v>19</v>
      </c>
      <c r="O26" s="119">
        <v>1</v>
      </c>
      <c r="P26" s="119">
        <v>1</v>
      </c>
      <c r="Q26" s="119">
        <v>1</v>
      </c>
      <c r="R26" s="119" t="s">
        <v>18</v>
      </c>
      <c r="S26" s="119" t="s">
        <v>18</v>
      </c>
      <c r="T26" s="119">
        <v>1</v>
      </c>
      <c r="U26" s="119" t="s">
        <v>19</v>
      </c>
      <c r="V26" s="119" t="s">
        <v>220</v>
      </c>
      <c r="W26" s="119" t="s">
        <v>339</v>
      </c>
    </row>
    <row r="27" spans="1:23" s="61" customFormat="1" ht="30" x14ac:dyDescent="0.25">
      <c r="A27" s="119" t="s">
        <v>91</v>
      </c>
      <c r="B27" s="61" t="s">
        <v>391</v>
      </c>
      <c r="C27" s="119" t="s">
        <v>340</v>
      </c>
      <c r="D27" s="61" t="s">
        <v>330</v>
      </c>
      <c r="E27" s="61" t="s">
        <v>18</v>
      </c>
      <c r="F27" s="119" t="s">
        <v>96</v>
      </c>
      <c r="G27" s="119" t="s">
        <v>19</v>
      </c>
      <c r="H27" s="119" t="s">
        <v>19</v>
      </c>
      <c r="I27" s="119" t="s">
        <v>136</v>
      </c>
      <c r="J27" s="119"/>
      <c r="K27" s="119" t="s">
        <v>18</v>
      </c>
      <c r="L27" s="119" t="s">
        <v>19</v>
      </c>
      <c r="M27" s="119" t="s">
        <v>18</v>
      </c>
      <c r="N27" s="119" t="s">
        <v>19</v>
      </c>
      <c r="O27" s="119">
        <v>1</v>
      </c>
      <c r="P27" s="119"/>
      <c r="Q27" s="119">
        <v>1</v>
      </c>
      <c r="R27" s="119" t="s">
        <v>18</v>
      </c>
      <c r="S27" s="119" t="s">
        <v>18</v>
      </c>
      <c r="T27" s="119">
        <v>1</v>
      </c>
      <c r="U27" s="119" t="s">
        <v>18</v>
      </c>
      <c r="V27" s="119" t="s">
        <v>144</v>
      </c>
      <c r="W27" s="119" t="s">
        <v>341</v>
      </c>
    </row>
    <row r="28" spans="1:23" s="61" customFormat="1" ht="45" x14ac:dyDescent="0.25">
      <c r="A28" s="119" t="s">
        <v>91</v>
      </c>
      <c r="B28" s="61" t="s">
        <v>391</v>
      </c>
      <c r="C28" s="119" t="s">
        <v>329</v>
      </c>
      <c r="D28" s="61" t="s">
        <v>330</v>
      </c>
      <c r="E28" s="61" t="s">
        <v>18</v>
      </c>
      <c r="F28" s="119" t="s">
        <v>239</v>
      </c>
      <c r="G28" s="119" t="s">
        <v>19</v>
      </c>
      <c r="H28" s="119" t="s">
        <v>19</v>
      </c>
      <c r="I28" s="119" t="s">
        <v>136</v>
      </c>
      <c r="J28" s="119" t="s">
        <v>296</v>
      </c>
      <c r="K28" s="119" t="s">
        <v>18</v>
      </c>
      <c r="L28" s="119" t="s">
        <v>18</v>
      </c>
      <c r="M28" s="119" t="s">
        <v>19</v>
      </c>
      <c r="N28" s="119" t="s">
        <v>19</v>
      </c>
      <c r="O28" s="119">
        <v>2</v>
      </c>
      <c r="P28" s="119">
        <v>0</v>
      </c>
      <c r="Q28" s="119">
        <v>2</v>
      </c>
      <c r="R28" s="119" t="s">
        <v>18</v>
      </c>
      <c r="S28" s="119" t="s">
        <v>18</v>
      </c>
      <c r="T28" s="119" t="s">
        <v>284</v>
      </c>
      <c r="U28" s="119" t="s">
        <v>18</v>
      </c>
      <c r="V28" s="119" t="s">
        <v>219</v>
      </c>
      <c r="W28" s="119" t="s">
        <v>331</v>
      </c>
    </row>
    <row r="29" spans="1:23" s="61" customFormat="1" ht="75" x14ac:dyDescent="0.25">
      <c r="A29" s="61" t="s">
        <v>85</v>
      </c>
      <c r="B29" s="61" t="s">
        <v>392</v>
      </c>
      <c r="C29" s="61" t="s">
        <v>280</v>
      </c>
      <c r="D29" s="61" t="s">
        <v>7</v>
      </c>
      <c r="E29" s="61" t="s">
        <v>281</v>
      </c>
      <c r="F29" s="61" t="s">
        <v>96</v>
      </c>
      <c r="G29" s="61" t="s">
        <v>18</v>
      </c>
      <c r="H29" s="61" t="s">
        <v>19</v>
      </c>
      <c r="I29" s="61" t="s">
        <v>132</v>
      </c>
      <c r="J29" s="61" t="s">
        <v>282</v>
      </c>
      <c r="K29" s="61" t="s">
        <v>18</v>
      </c>
      <c r="L29" s="61" t="s">
        <v>19</v>
      </c>
      <c r="M29" s="61" t="s">
        <v>19</v>
      </c>
      <c r="N29" s="61" t="s">
        <v>18</v>
      </c>
      <c r="O29" s="61">
        <v>3</v>
      </c>
      <c r="P29" s="61">
        <v>3</v>
      </c>
      <c r="Q29" s="61">
        <v>1</v>
      </c>
      <c r="R29" s="61" t="s">
        <v>18</v>
      </c>
      <c r="S29" s="61" t="s">
        <v>18</v>
      </c>
      <c r="T29" s="61">
        <v>1</v>
      </c>
      <c r="U29" s="61" t="s">
        <v>19</v>
      </c>
      <c r="V29" s="61" t="s">
        <v>180</v>
      </c>
      <c r="W29" s="119" t="s">
        <v>283</v>
      </c>
    </row>
    <row r="30" spans="1:23" s="61" customFormat="1" x14ac:dyDescent="0.25">
      <c r="A30" s="61" t="s">
        <v>87</v>
      </c>
      <c r="B30" s="61" t="s">
        <v>392</v>
      </c>
      <c r="C30" s="61" t="s">
        <v>371</v>
      </c>
      <c r="D30" s="61" t="s">
        <v>7</v>
      </c>
      <c r="E30" s="61" t="s">
        <v>19</v>
      </c>
      <c r="F30" s="61" t="s">
        <v>98</v>
      </c>
      <c r="G30" s="61" t="s">
        <v>19</v>
      </c>
      <c r="H30" s="61" t="s">
        <v>19</v>
      </c>
      <c r="I30" s="61" t="s">
        <v>132</v>
      </c>
      <c r="J30" s="61" t="s">
        <v>354</v>
      </c>
      <c r="K30" s="61" t="s">
        <v>18</v>
      </c>
      <c r="L30" s="61" t="s">
        <v>18</v>
      </c>
      <c r="N30" s="61" t="s">
        <v>19</v>
      </c>
      <c r="O30" s="61">
        <v>1</v>
      </c>
      <c r="P30" s="61">
        <v>1</v>
      </c>
      <c r="Q30" s="61">
        <v>1</v>
      </c>
      <c r="R30" s="61" t="s">
        <v>19</v>
      </c>
      <c r="S30" s="61" t="s">
        <v>18</v>
      </c>
      <c r="T30" s="61">
        <v>1</v>
      </c>
      <c r="U30" s="61" t="s">
        <v>19</v>
      </c>
      <c r="V30" s="61" t="s">
        <v>141</v>
      </c>
      <c r="W30" s="61" t="s">
        <v>552</v>
      </c>
    </row>
    <row r="31" spans="1:23" s="61" customFormat="1" x14ac:dyDescent="0.25">
      <c r="A31" s="61" t="s">
        <v>87</v>
      </c>
      <c r="B31" s="61" t="s">
        <v>392</v>
      </c>
      <c r="C31" s="61" t="s">
        <v>363</v>
      </c>
      <c r="D31" s="61" t="s">
        <v>7</v>
      </c>
      <c r="E31" s="61" t="s">
        <v>18</v>
      </c>
      <c r="F31" s="61" t="s">
        <v>98</v>
      </c>
      <c r="G31" s="61" t="s">
        <v>19</v>
      </c>
      <c r="H31" s="61" t="s">
        <v>19</v>
      </c>
      <c r="I31" s="61" t="s">
        <v>133</v>
      </c>
      <c r="J31" s="61" t="s">
        <v>133</v>
      </c>
      <c r="K31" s="61" t="s">
        <v>18</v>
      </c>
      <c r="L31" s="61" t="s">
        <v>19</v>
      </c>
      <c r="N31" s="61" t="s">
        <v>19</v>
      </c>
      <c r="O31" s="61">
        <v>1</v>
      </c>
      <c r="P31" s="61">
        <v>1</v>
      </c>
      <c r="Q31" s="61">
        <v>1</v>
      </c>
      <c r="R31" s="61" t="s">
        <v>18</v>
      </c>
      <c r="S31" s="61" t="s">
        <v>18</v>
      </c>
      <c r="T31" s="61">
        <v>0</v>
      </c>
      <c r="U31" s="61" t="s">
        <v>19</v>
      </c>
      <c r="V31" s="61" t="s">
        <v>141</v>
      </c>
      <c r="W31" s="121" t="s">
        <v>364</v>
      </c>
    </row>
    <row r="32" spans="1:23" s="61" customFormat="1" x14ac:dyDescent="0.25">
      <c r="A32" s="61" t="s">
        <v>87</v>
      </c>
      <c r="B32" s="61" t="s">
        <v>392</v>
      </c>
      <c r="C32" s="61" t="s">
        <v>363</v>
      </c>
      <c r="D32" s="61" t="s">
        <v>7</v>
      </c>
      <c r="E32" s="61" t="s">
        <v>18</v>
      </c>
      <c r="F32" s="61" t="s">
        <v>98</v>
      </c>
      <c r="G32" s="61" t="s">
        <v>19</v>
      </c>
      <c r="H32" s="61" t="s">
        <v>19</v>
      </c>
      <c r="I32" s="61" t="s">
        <v>133</v>
      </c>
      <c r="J32" s="61" t="s">
        <v>133</v>
      </c>
      <c r="K32" s="61" t="s">
        <v>18</v>
      </c>
      <c r="L32" s="61" t="s">
        <v>19</v>
      </c>
      <c r="N32" s="61" t="s">
        <v>19</v>
      </c>
      <c r="O32" s="61">
        <v>1</v>
      </c>
      <c r="P32" s="61">
        <v>1</v>
      </c>
      <c r="Q32" s="61">
        <v>1</v>
      </c>
      <c r="R32" s="61" t="s">
        <v>18</v>
      </c>
      <c r="S32" s="61" t="s">
        <v>18</v>
      </c>
      <c r="T32" s="61">
        <v>0</v>
      </c>
      <c r="U32" s="61" t="s">
        <v>19</v>
      </c>
      <c r="V32" s="61" t="s">
        <v>141</v>
      </c>
      <c r="W32" s="121" t="s">
        <v>365</v>
      </c>
    </row>
    <row r="33" spans="1:23" s="61" customFormat="1" x14ac:dyDescent="0.25">
      <c r="A33" s="61" t="s">
        <v>87</v>
      </c>
      <c r="B33" s="61" t="s">
        <v>392</v>
      </c>
      <c r="C33" s="61" t="s">
        <v>363</v>
      </c>
      <c r="D33" s="61" t="s">
        <v>7</v>
      </c>
      <c r="E33" s="61" t="s">
        <v>18</v>
      </c>
      <c r="F33" s="61" t="s">
        <v>98</v>
      </c>
      <c r="G33" s="61" t="s">
        <v>19</v>
      </c>
      <c r="H33" s="61" t="s">
        <v>19</v>
      </c>
      <c r="I33" s="61" t="s">
        <v>133</v>
      </c>
      <c r="J33" s="61" t="s">
        <v>133</v>
      </c>
      <c r="K33" s="61" t="s">
        <v>18</v>
      </c>
      <c r="L33" s="61" t="s">
        <v>19</v>
      </c>
      <c r="N33" s="61" t="s">
        <v>19</v>
      </c>
      <c r="O33" s="61">
        <v>1</v>
      </c>
      <c r="P33" s="61">
        <v>1</v>
      </c>
      <c r="Q33" s="61">
        <v>1</v>
      </c>
      <c r="R33" s="61" t="s">
        <v>18</v>
      </c>
      <c r="S33" s="61" t="s">
        <v>18</v>
      </c>
      <c r="T33" s="61">
        <v>0</v>
      </c>
      <c r="U33" s="61" t="s">
        <v>19</v>
      </c>
      <c r="V33" s="61" t="s">
        <v>141</v>
      </c>
      <c r="W33" s="61" t="s">
        <v>366</v>
      </c>
    </row>
    <row r="34" spans="1:23" s="61" customFormat="1" x14ac:dyDescent="0.25">
      <c r="A34" s="61" t="s">
        <v>87</v>
      </c>
      <c r="B34" s="61" t="s">
        <v>392</v>
      </c>
      <c r="C34" s="61" t="s">
        <v>363</v>
      </c>
      <c r="D34" s="61" t="s">
        <v>7</v>
      </c>
      <c r="E34" s="61" t="s">
        <v>18</v>
      </c>
      <c r="F34" s="61" t="s">
        <v>98</v>
      </c>
      <c r="G34" s="61" t="s">
        <v>19</v>
      </c>
      <c r="H34" s="61" t="s">
        <v>19</v>
      </c>
      <c r="I34" s="61" t="s">
        <v>133</v>
      </c>
      <c r="J34" s="61" t="s">
        <v>133</v>
      </c>
      <c r="K34" s="61" t="s">
        <v>18</v>
      </c>
      <c r="L34" s="61" t="s">
        <v>19</v>
      </c>
      <c r="N34" s="61" t="s">
        <v>19</v>
      </c>
      <c r="O34" s="61">
        <v>1</v>
      </c>
      <c r="P34" s="61">
        <v>1</v>
      </c>
      <c r="Q34" s="61">
        <v>1</v>
      </c>
      <c r="R34" s="61" t="s">
        <v>18</v>
      </c>
      <c r="S34" s="61" t="s">
        <v>18</v>
      </c>
      <c r="T34" s="61">
        <v>0</v>
      </c>
      <c r="U34" s="61" t="s">
        <v>19</v>
      </c>
      <c r="V34" s="61" t="s">
        <v>141</v>
      </c>
      <c r="W34" s="61" t="s">
        <v>367</v>
      </c>
    </row>
    <row r="35" spans="1:23" s="61" customFormat="1" x14ac:dyDescent="0.25">
      <c r="A35" s="61" t="s">
        <v>87</v>
      </c>
      <c r="B35" s="61" t="s">
        <v>392</v>
      </c>
      <c r="C35" s="61" t="s">
        <v>363</v>
      </c>
      <c r="D35" s="61" t="s">
        <v>7</v>
      </c>
      <c r="E35" s="61" t="s">
        <v>18</v>
      </c>
      <c r="F35" s="61" t="s">
        <v>98</v>
      </c>
      <c r="G35" s="61" t="s">
        <v>19</v>
      </c>
      <c r="H35" s="61" t="s">
        <v>19</v>
      </c>
      <c r="I35" s="61" t="s">
        <v>133</v>
      </c>
      <c r="J35" s="61" t="s">
        <v>133</v>
      </c>
      <c r="K35" s="61" t="s">
        <v>18</v>
      </c>
      <c r="L35" s="61" t="s">
        <v>19</v>
      </c>
      <c r="N35" s="61" t="s">
        <v>19</v>
      </c>
      <c r="O35" s="61">
        <v>1</v>
      </c>
      <c r="P35" s="61">
        <v>1</v>
      </c>
      <c r="Q35" s="61">
        <v>1</v>
      </c>
      <c r="R35" s="61" t="s">
        <v>18</v>
      </c>
      <c r="S35" s="61" t="s">
        <v>18</v>
      </c>
      <c r="T35" s="61">
        <v>0</v>
      </c>
      <c r="U35" s="61" t="s">
        <v>19</v>
      </c>
      <c r="V35" s="61" t="s">
        <v>141</v>
      </c>
      <c r="W35" s="61" t="s">
        <v>368</v>
      </c>
    </row>
    <row r="36" spans="1:23" s="61" customFormat="1" ht="27" customHeight="1" x14ac:dyDescent="0.25">
      <c r="A36" s="61" t="s">
        <v>87</v>
      </c>
      <c r="B36" s="61" t="s">
        <v>392</v>
      </c>
      <c r="C36" s="61" t="s">
        <v>363</v>
      </c>
      <c r="D36" s="61" t="s">
        <v>7</v>
      </c>
      <c r="E36" s="61" t="s">
        <v>18</v>
      </c>
      <c r="F36" s="61" t="s">
        <v>98</v>
      </c>
      <c r="G36" s="61" t="s">
        <v>19</v>
      </c>
      <c r="H36" s="61" t="s">
        <v>19</v>
      </c>
      <c r="I36" s="61" t="s">
        <v>133</v>
      </c>
      <c r="J36" s="61" t="s">
        <v>133</v>
      </c>
      <c r="K36" s="61" t="s">
        <v>18</v>
      </c>
      <c r="L36" s="61" t="s">
        <v>19</v>
      </c>
      <c r="N36" s="61" t="s">
        <v>19</v>
      </c>
      <c r="O36" s="61">
        <v>1</v>
      </c>
      <c r="P36" s="61">
        <v>1</v>
      </c>
      <c r="Q36" s="61">
        <v>1</v>
      </c>
      <c r="R36" s="61" t="s">
        <v>18</v>
      </c>
      <c r="S36" s="61" t="s">
        <v>18</v>
      </c>
      <c r="T36" s="61">
        <v>0</v>
      </c>
      <c r="U36" s="61" t="s">
        <v>19</v>
      </c>
      <c r="V36" s="61" t="s">
        <v>141</v>
      </c>
      <c r="W36" s="61" t="s">
        <v>369</v>
      </c>
    </row>
    <row r="37" spans="1:23" s="61" customFormat="1" x14ac:dyDescent="0.25">
      <c r="A37" s="61" t="s">
        <v>87</v>
      </c>
      <c r="B37" s="61" t="s">
        <v>392</v>
      </c>
      <c r="C37" s="61" t="s">
        <v>363</v>
      </c>
      <c r="D37" s="61" t="s">
        <v>7</v>
      </c>
      <c r="E37" s="61" t="s">
        <v>18</v>
      </c>
      <c r="F37" s="61" t="s">
        <v>98</v>
      </c>
      <c r="G37" s="61" t="s">
        <v>19</v>
      </c>
      <c r="H37" s="61" t="s">
        <v>19</v>
      </c>
      <c r="I37" s="61" t="s">
        <v>133</v>
      </c>
      <c r="J37" s="61" t="s">
        <v>133</v>
      </c>
      <c r="K37" s="61" t="s">
        <v>18</v>
      </c>
      <c r="L37" s="61" t="s">
        <v>19</v>
      </c>
      <c r="N37" s="61" t="s">
        <v>19</v>
      </c>
      <c r="O37" s="61">
        <v>1</v>
      </c>
      <c r="P37" s="61">
        <v>1</v>
      </c>
      <c r="Q37" s="61">
        <v>1</v>
      </c>
      <c r="R37" s="61" t="s">
        <v>18</v>
      </c>
      <c r="S37" s="61" t="s">
        <v>18</v>
      </c>
      <c r="T37" s="61">
        <v>1</v>
      </c>
      <c r="U37" s="61" t="s">
        <v>19</v>
      </c>
      <c r="V37" s="61" t="s">
        <v>141</v>
      </c>
      <c r="W37" s="61" t="s">
        <v>370</v>
      </c>
    </row>
    <row r="38" spans="1:23" s="61" customFormat="1" x14ac:dyDescent="0.25">
      <c r="A38" s="61" t="s">
        <v>87</v>
      </c>
      <c r="B38" s="61" t="s">
        <v>392</v>
      </c>
      <c r="C38" s="61" t="s">
        <v>372</v>
      </c>
      <c r="D38" s="61" t="s">
        <v>7</v>
      </c>
      <c r="E38" s="61" t="s">
        <v>19</v>
      </c>
      <c r="F38" s="61" t="s">
        <v>98</v>
      </c>
      <c r="G38" s="61" t="s">
        <v>19</v>
      </c>
      <c r="H38" s="61" t="s">
        <v>19</v>
      </c>
      <c r="I38" s="61" t="s">
        <v>132</v>
      </c>
      <c r="J38" s="61" t="s">
        <v>354</v>
      </c>
      <c r="K38" s="61" t="s">
        <v>18</v>
      </c>
      <c r="L38" s="61" t="s">
        <v>19</v>
      </c>
      <c r="N38" s="61" t="s">
        <v>19</v>
      </c>
      <c r="O38" s="61">
        <v>1</v>
      </c>
      <c r="P38" s="61">
        <v>1</v>
      </c>
      <c r="Q38" s="61">
        <v>1</v>
      </c>
      <c r="R38" s="61" t="s">
        <v>19</v>
      </c>
      <c r="S38" s="61" t="s">
        <v>18</v>
      </c>
      <c r="T38" s="61">
        <v>0</v>
      </c>
      <c r="U38" s="61" t="s">
        <v>19</v>
      </c>
      <c r="V38" s="61" t="s">
        <v>212</v>
      </c>
      <c r="W38" s="61" t="s">
        <v>420</v>
      </c>
    </row>
    <row r="39" spans="1:23" s="61" customFormat="1" x14ac:dyDescent="0.25">
      <c r="A39" s="61" t="s">
        <v>87</v>
      </c>
      <c r="B39" s="61" t="s">
        <v>392</v>
      </c>
      <c r="C39" s="61" t="s">
        <v>353</v>
      </c>
      <c r="D39" s="61" t="s">
        <v>7</v>
      </c>
      <c r="E39" s="61" t="s">
        <v>18</v>
      </c>
      <c r="F39" s="61" t="s">
        <v>98</v>
      </c>
      <c r="G39" s="61" t="s">
        <v>19</v>
      </c>
      <c r="H39" s="61" t="s">
        <v>19</v>
      </c>
      <c r="I39" s="61" t="s">
        <v>133</v>
      </c>
      <c r="J39" s="61" t="s">
        <v>354</v>
      </c>
      <c r="K39" s="61" t="s">
        <v>18</v>
      </c>
      <c r="L39" s="61" t="s">
        <v>19</v>
      </c>
      <c r="N39" s="61" t="s">
        <v>19</v>
      </c>
      <c r="O39" s="61">
        <v>1</v>
      </c>
      <c r="P39" s="61">
        <v>1</v>
      </c>
      <c r="Q39" s="61">
        <v>1</v>
      </c>
      <c r="R39" s="61" t="s">
        <v>18</v>
      </c>
      <c r="S39" s="61" t="s">
        <v>18</v>
      </c>
      <c r="T39" s="61">
        <v>0</v>
      </c>
      <c r="U39" s="61" t="s">
        <v>19</v>
      </c>
      <c r="V39" s="61" t="s">
        <v>141</v>
      </c>
      <c r="W39" s="61" t="s">
        <v>355</v>
      </c>
    </row>
    <row r="40" spans="1:23" s="61" customFormat="1" x14ac:dyDescent="0.25">
      <c r="A40" s="61" t="s">
        <v>87</v>
      </c>
      <c r="B40" s="61" t="s">
        <v>392</v>
      </c>
      <c r="C40" s="61" t="s">
        <v>353</v>
      </c>
      <c r="D40" s="61" t="s">
        <v>7</v>
      </c>
      <c r="E40" s="61" t="s">
        <v>18</v>
      </c>
      <c r="F40" s="61" t="s">
        <v>98</v>
      </c>
      <c r="G40" s="61" t="s">
        <v>19</v>
      </c>
      <c r="H40" s="61" t="s">
        <v>19</v>
      </c>
      <c r="I40" s="61" t="s">
        <v>133</v>
      </c>
      <c r="J40" s="61" t="s">
        <v>354</v>
      </c>
      <c r="K40" s="61" t="s">
        <v>18</v>
      </c>
      <c r="L40" s="61" t="s">
        <v>19</v>
      </c>
      <c r="N40" s="61" t="s">
        <v>19</v>
      </c>
      <c r="O40" s="61">
        <v>1</v>
      </c>
      <c r="P40" s="61">
        <v>1</v>
      </c>
      <c r="Q40" s="61">
        <v>1</v>
      </c>
      <c r="R40" s="61" t="s">
        <v>18</v>
      </c>
      <c r="S40" s="61" t="s">
        <v>18</v>
      </c>
      <c r="T40" s="61">
        <v>0</v>
      </c>
      <c r="U40" s="61" t="s">
        <v>19</v>
      </c>
      <c r="V40" s="61" t="s">
        <v>141</v>
      </c>
      <c r="W40" s="61" t="s">
        <v>356</v>
      </c>
    </row>
    <row r="41" spans="1:23" s="61" customFormat="1" x14ac:dyDescent="0.25">
      <c r="A41" s="61" t="s">
        <v>87</v>
      </c>
      <c r="B41" s="61" t="s">
        <v>392</v>
      </c>
      <c r="C41" s="61" t="s">
        <v>353</v>
      </c>
      <c r="D41" s="61" t="s">
        <v>7</v>
      </c>
      <c r="E41" s="61" t="s">
        <v>18</v>
      </c>
      <c r="F41" s="61" t="s">
        <v>98</v>
      </c>
      <c r="G41" s="61" t="s">
        <v>18</v>
      </c>
      <c r="H41" s="61" t="s">
        <v>19</v>
      </c>
      <c r="I41" s="61" t="s">
        <v>133</v>
      </c>
      <c r="J41" s="61" t="s">
        <v>354</v>
      </c>
      <c r="K41" s="61" t="s">
        <v>18</v>
      </c>
      <c r="L41" s="61" t="s">
        <v>19</v>
      </c>
      <c r="N41" s="61" t="s">
        <v>19</v>
      </c>
      <c r="O41" s="61">
        <v>1</v>
      </c>
      <c r="P41" s="61">
        <v>1</v>
      </c>
      <c r="Q41" s="61">
        <v>1</v>
      </c>
      <c r="R41" s="61" t="s">
        <v>18</v>
      </c>
      <c r="S41" s="61" t="s">
        <v>18</v>
      </c>
      <c r="T41" s="61">
        <v>0</v>
      </c>
      <c r="U41" s="61" t="s">
        <v>19</v>
      </c>
      <c r="V41" s="61" t="s">
        <v>141</v>
      </c>
      <c r="W41" s="61" t="s">
        <v>357</v>
      </c>
    </row>
    <row r="42" spans="1:23" s="61" customFormat="1" x14ac:dyDescent="0.25">
      <c r="A42" s="61" t="s">
        <v>87</v>
      </c>
      <c r="B42" s="61" t="s">
        <v>392</v>
      </c>
      <c r="C42" s="61" t="s">
        <v>353</v>
      </c>
      <c r="D42" s="61" t="s">
        <v>7</v>
      </c>
      <c r="E42" s="61" t="s">
        <v>18</v>
      </c>
      <c r="F42" s="61" t="s">
        <v>98</v>
      </c>
      <c r="G42" s="61" t="s">
        <v>19</v>
      </c>
      <c r="H42" s="61" t="s">
        <v>19</v>
      </c>
      <c r="I42" s="61" t="s">
        <v>133</v>
      </c>
      <c r="J42" s="61" t="s">
        <v>354</v>
      </c>
      <c r="K42" s="61" t="s">
        <v>18</v>
      </c>
      <c r="L42" s="61" t="s">
        <v>19</v>
      </c>
      <c r="N42" s="61" t="s">
        <v>19</v>
      </c>
      <c r="O42" s="61">
        <v>1</v>
      </c>
      <c r="P42" s="61">
        <v>1</v>
      </c>
      <c r="Q42" s="61">
        <v>1</v>
      </c>
      <c r="R42" s="61" t="s">
        <v>18</v>
      </c>
      <c r="S42" s="61" t="s">
        <v>18</v>
      </c>
      <c r="T42" s="61">
        <v>0</v>
      </c>
      <c r="U42" s="61" t="s">
        <v>19</v>
      </c>
      <c r="V42" s="61" t="s">
        <v>141</v>
      </c>
      <c r="W42" s="61" t="s">
        <v>358</v>
      </c>
    </row>
    <row r="43" spans="1:23" s="61" customFormat="1" x14ac:dyDescent="0.25">
      <c r="A43" s="61" t="s">
        <v>87</v>
      </c>
      <c r="B43" s="61" t="s">
        <v>392</v>
      </c>
      <c r="C43" s="61" t="s">
        <v>353</v>
      </c>
      <c r="D43" s="61" t="s">
        <v>7</v>
      </c>
      <c r="E43" s="61" t="s">
        <v>18</v>
      </c>
      <c r="F43" s="61" t="s">
        <v>98</v>
      </c>
      <c r="G43" s="61" t="s">
        <v>19</v>
      </c>
      <c r="H43" s="61" t="s">
        <v>19</v>
      </c>
      <c r="I43" s="61" t="s">
        <v>133</v>
      </c>
      <c r="J43" s="61" t="s">
        <v>354</v>
      </c>
      <c r="K43" s="61" t="s">
        <v>18</v>
      </c>
      <c r="L43" s="61" t="s">
        <v>19</v>
      </c>
      <c r="N43" s="61" t="s">
        <v>19</v>
      </c>
      <c r="O43" s="61">
        <v>1</v>
      </c>
      <c r="P43" s="61">
        <v>1</v>
      </c>
      <c r="Q43" s="61">
        <v>1</v>
      </c>
      <c r="R43" s="61" t="s">
        <v>18</v>
      </c>
      <c r="S43" s="61" t="s">
        <v>18</v>
      </c>
      <c r="T43" s="61">
        <v>0</v>
      </c>
      <c r="U43" s="61" t="s">
        <v>19</v>
      </c>
      <c r="V43" s="61" t="s">
        <v>141</v>
      </c>
      <c r="W43" s="61" t="s">
        <v>359</v>
      </c>
    </row>
    <row r="44" spans="1:23" s="61" customFormat="1" x14ac:dyDescent="0.25">
      <c r="A44" s="61" t="s">
        <v>87</v>
      </c>
      <c r="B44" s="61" t="s">
        <v>392</v>
      </c>
      <c r="C44" s="61" t="s">
        <v>353</v>
      </c>
      <c r="D44" s="61" t="s">
        <v>7</v>
      </c>
      <c r="E44" s="61" t="s">
        <v>18</v>
      </c>
      <c r="F44" s="61" t="s">
        <v>98</v>
      </c>
      <c r="G44" s="61" t="s">
        <v>19</v>
      </c>
      <c r="H44" s="61" t="s">
        <v>19</v>
      </c>
      <c r="I44" s="61" t="s">
        <v>133</v>
      </c>
      <c r="J44" s="61" t="s">
        <v>354</v>
      </c>
      <c r="K44" s="61" t="s">
        <v>18</v>
      </c>
      <c r="L44" s="61" t="s">
        <v>19</v>
      </c>
      <c r="N44" s="61" t="s">
        <v>19</v>
      </c>
      <c r="O44" s="61">
        <v>1</v>
      </c>
      <c r="P44" s="61">
        <v>1</v>
      </c>
      <c r="Q44" s="61">
        <v>1</v>
      </c>
      <c r="R44" s="61" t="s">
        <v>18</v>
      </c>
      <c r="S44" s="61" t="s">
        <v>18</v>
      </c>
      <c r="T44" s="61">
        <v>0</v>
      </c>
      <c r="U44" s="61" t="s">
        <v>19</v>
      </c>
      <c r="V44" s="61" t="s">
        <v>141</v>
      </c>
      <c r="W44" s="61" t="s">
        <v>360</v>
      </c>
    </row>
    <row r="45" spans="1:23" s="61" customFormat="1" x14ac:dyDescent="0.25">
      <c r="A45" s="61" t="s">
        <v>87</v>
      </c>
      <c r="B45" s="61" t="s">
        <v>392</v>
      </c>
      <c r="C45" s="61" t="s">
        <v>353</v>
      </c>
      <c r="D45" s="61" t="s">
        <v>7</v>
      </c>
      <c r="E45" s="61" t="s">
        <v>18</v>
      </c>
      <c r="F45" s="61" t="s">
        <v>98</v>
      </c>
      <c r="G45" s="61" t="s">
        <v>19</v>
      </c>
      <c r="H45" s="61" t="s">
        <v>19</v>
      </c>
      <c r="I45" s="61" t="s">
        <v>133</v>
      </c>
      <c r="J45" s="61" t="s">
        <v>354</v>
      </c>
      <c r="K45" s="61" t="s">
        <v>18</v>
      </c>
      <c r="L45" s="61" t="s">
        <v>19</v>
      </c>
      <c r="N45" s="61" t="s">
        <v>19</v>
      </c>
      <c r="O45" s="61">
        <v>1</v>
      </c>
      <c r="P45" s="61">
        <v>1</v>
      </c>
      <c r="Q45" s="61">
        <v>1</v>
      </c>
      <c r="R45" s="61" t="s">
        <v>18</v>
      </c>
      <c r="S45" s="61" t="s">
        <v>18</v>
      </c>
      <c r="T45" s="61">
        <v>0</v>
      </c>
      <c r="U45" s="61" t="s">
        <v>19</v>
      </c>
      <c r="V45" s="61" t="s">
        <v>141</v>
      </c>
      <c r="W45" s="61" t="s">
        <v>361</v>
      </c>
    </row>
    <row r="46" spans="1:23" s="61" customFormat="1" x14ac:dyDescent="0.25">
      <c r="A46" s="61" t="s">
        <v>87</v>
      </c>
      <c r="B46" s="61" t="s">
        <v>392</v>
      </c>
      <c r="C46" s="61" t="s">
        <v>353</v>
      </c>
      <c r="D46" s="61" t="s">
        <v>7</v>
      </c>
      <c r="E46" s="61" t="s">
        <v>18</v>
      </c>
      <c r="F46" s="61" t="s">
        <v>98</v>
      </c>
      <c r="G46" s="61" t="s">
        <v>18</v>
      </c>
      <c r="H46" s="61" t="s">
        <v>19</v>
      </c>
      <c r="I46" s="61" t="s">
        <v>133</v>
      </c>
      <c r="J46" s="61" t="s">
        <v>354</v>
      </c>
      <c r="K46" s="61" t="s">
        <v>18</v>
      </c>
      <c r="L46" s="61" t="s">
        <v>19</v>
      </c>
      <c r="N46" s="61" t="s">
        <v>19</v>
      </c>
      <c r="O46" s="61">
        <v>1</v>
      </c>
      <c r="P46" s="61">
        <v>1</v>
      </c>
      <c r="Q46" s="61">
        <v>1</v>
      </c>
      <c r="R46" s="61" t="s">
        <v>18</v>
      </c>
      <c r="S46" s="61" t="s">
        <v>18</v>
      </c>
      <c r="T46" s="61">
        <v>0</v>
      </c>
      <c r="U46" s="61" t="s">
        <v>19</v>
      </c>
      <c r="V46" s="61" t="s">
        <v>141</v>
      </c>
      <c r="W46" s="61" t="s">
        <v>362</v>
      </c>
    </row>
    <row r="47" spans="1:23" s="61" customFormat="1" x14ac:dyDescent="0.25">
      <c r="A47" s="61" t="s">
        <v>87</v>
      </c>
      <c r="B47" s="61" t="s">
        <v>392</v>
      </c>
      <c r="C47" s="61" t="s">
        <v>373</v>
      </c>
      <c r="D47" s="61" t="s">
        <v>7</v>
      </c>
      <c r="E47" s="61" t="s">
        <v>19</v>
      </c>
      <c r="F47" s="61" t="s">
        <v>98</v>
      </c>
      <c r="G47" s="61" t="s">
        <v>19</v>
      </c>
      <c r="H47" s="61" t="s">
        <v>19</v>
      </c>
      <c r="I47" s="61" t="s">
        <v>133</v>
      </c>
      <c r="J47" s="61" t="s">
        <v>354</v>
      </c>
      <c r="K47" s="61" t="s">
        <v>18</v>
      </c>
      <c r="L47" s="61" t="s">
        <v>19</v>
      </c>
      <c r="N47" s="61" t="s">
        <v>19</v>
      </c>
      <c r="O47" s="61">
        <v>1</v>
      </c>
      <c r="P47" s="61">
        <v>1</v>
      </c>
      <c r="Q47" s="61">
        <v>1</v>
      </c>
      <c r="R47" s="61" t="s">
        <v>18</v>
      </c>
      <c r="S47" s="61" t="s">
        <v>18</v>
      </c>
      <c r="T47" s="61">
        <v>0</v>
      </c>
      <c r="U47" s="61" t="s">
        <v>19</v>
      </c>
      <c r="V47" s="61" t="s">
        <v>141</v>
      </c>
      <c r="W47" s="61" t="s">
        <v>421</v>
      </c>
    </row>
    <row r="48" spans="1:23" s="61" customFormat="1" x14ac:dyDescent="0.25">
      <c r="A48" s="61" t="s">
        <v>87</v>
      </c>
      <c r="B48" s="61" t="s">
        <v>392</v>
      </c>
      <c r="C48" s="61" t="s">
        <v>373</v>
      </c>
      <c r="D48" s="61" t="s">
        <v>7</v>
      </c>
      <c r="E48" s="61" t="s">
        <v>19</v>
      </c>
      <c r="F48" s="61" t="s">
        <v>98</v>
      </c>
      <c r="G48" s="61" t="s">
        <v>19</v>
      </c>
      <c r="H48" s="61" t="s">
        <v>19</v>
      </c>
      <c r="I48" s="61" t="s">
        <v>133</v>
      </c>
      <c r="J48" s="61" t="s">
        <v>354</v>
      </c>
      <c r="K48" s="61" t="s">
        <v>18</v>
      </c>
      <c r="L48" s="61" t="s">
        <v>19</v>
      </c>
      <c r="N48" s="61" t="s">
        <v>19</v>
      </c>
      <c r="O48" s="61">
        <v>1</v>
      </c>
      <c r="P48" s="61">
        <v>1</v>
      </c>
      <c r="Q48" s="61">
        <v>1</v>
      </c>
      <c r="R48" s="61" t="s">
        <v>18</v>
      </c>
      <c r="S48" s="61" t="s">
        <v>18</v>
      </c>
      <c r="T48" s="61">
        <v>0</v>
      </c>
      <c r="U48" s="61" t="s">
        <v>19</v>
      </c>
      <c r="V48" s="61" t="s">
        <v>141</v>
      </c>
      <c r="W48" s="61" t="s">
        <v>422</v>
      </c>
    </row>
    <row r="49" spans="1:23" s="61" customFormat="1" x14ac:dyDescent="0.25">
      <c r="A49" s="61" t="s">
        <v>87</v>
      </c>
      <c r="B49" s="61" t="s">
        <v>392</v>
      </c>
      <c r="C49" s="61" t="s">
        <v>373</v>
      </c>
      <c r="D49" s="61" t="s">
        <v>7</v>
      </c>
      <c r="E49" s="61" t="s">
        <v>19</v>
      </c>
      <c r="F49" s="61" t="s">
        <v>98</v>
      </c>
      <c r="G49" s="61" t="s">
        <v>19</v>
      </c>
      <c r="H49" s="61" t="s">
        <v>19</v>
      </c>
      <c r="I49" s="61" t="s">
        <v>133</v>
      </c>
      <c r="J49" s="61" t="s">
        <v>354</v>
      </c>
      <c r="K49" s="61" t="s">
        <v>18</v>
      </c>
      <c r="L49" s="61" t="s">
        <v>19</v>
      </c>
      <c r="N49" s="61" t="s">
        <v>19</v>
      </c>
      <c r="O49" s="61">
        <v>1</v>
      </c>
      <c r="P49" s="61">
        <v>1</v>
      </c>
      <c r="Q49" s="61">
        <v>1</v>
      </c>
      <c r="R49" s="61" t="s">
        <v>18</v>
      </c>
      <c r="S49" s="61" t="s">
        <v>18</v>
      </c>
      <c r="T49" s="61">
        <v>0</v>
      </c>
      <c r="U49" s="61" t="s">
        <v>19</v>
      </c>
      <c r="V49" s="61" t="s">
        <v>141</v>
      </c>
      <c r="W49" s="61" t="s">
        <v>423</v>
      </c>
    </row>
    <row r="50" spans="1:23" s="61" customFormat="1" x14ac:dyDescent="0.25">
      <c r="A50" s="61" t="s">
        <v>87</v>
      </c>
      <c r="B50" s="61" t="s">
        <v>392</v>
      </c>
      <c r="C50" s="61" t="s">
        <v>373</v>
      </c>
      <c r="D50" s="61" t="s">
        <v>7</v>
      </c>
      <c r="E50" s="61" t="s">
        <v>19</v>
      </c>
      <c r="F50" s="61" t="s">
        <v>98</v>
      </c>
      <c r="G50" s="61" t="s">
        <v>19</v>
      </c>
      <c r="H50" s="61" t="s">
        <v>19</v>
      </c>
      <c r="I50" s="61" t="s">
        <v>133</v>
      </c>
      <c r="J50" s="61" t="s">
        <v>354</v>
      </c>
      <c r="K50" s="61" t="s">
        <v>18</v>
      </c>
      <c r="L50" s="61" t="s">
        <v>19</v>
      </c>
      <c r="N50" s="61" t="s">
        <v>19</v>
      </c>
      <c r="O50" s="61">
        <v>1</v>
      </c>
      <c r="P50" s="61">
        <v>1</v>
      </c>
      <c r="Q50" s="61">
        <v>1</v>
      </c>
      <c r="R50" s="61" t="s">
        <v>18</v>
      </c>
      <c r="S50" s="61" t="s">
        <v>18</v>
      </c>
      <c r="T50" s="61">
        <v>0</v>
      </c>
      <c r="U50" s="61" t="s">
        <v>19</v>
      </c>
      <c r="V50" s="61" t="s">
        <v>141</v>
      </c>
      <c r="W50" s="61" t="s">
        <v>424</v>
      </c>
    </row>
    <row r="51" spans="1:23" s="61" customFormat="1" x14ac:dyDescent="0.25">
      <c r="A51" s="61" t="s">
        <v>87</v>
      </c>
      <c r="B51" s="61" t="s">
        <v>392</v>
      </c>
      <c r="C51" s="61" t="s">
        <v>374</v>
      </c>
      <c r="D51" s="61" t="s">
        <v>7</v>
      </c>
      <c r="E51" s="61" t="s">
        <v>19</v>
      </c>
      <c r="F51" s="61" t="s">
        <v>98</v>
      </c>
      <c r="G51" s="61" t="s">
        <v>19</v>
      </c>
      <c r="H51" s="61" t="s">
        <v>19</v>
      </c>
      <c r="I51" s="61" t="s">
        <v>133</v>
      </c>
      <c r="J51" s="61" t="s">
        <v>133</v>
      </c>
      <c r="K51" s="61" t="s">
        <v>18</v>
      </c>
      <c r="L51" s="61" t="s">
        <v>19</v>
      </c>
      <c r="N51" s="61" t="s">
        <v>19</v>
      </c>
      <c r="O51" s="61">
        <v>1</v>
      </c>
      <c r="P51" s="61">
        <v>1</v>
      </c>
      <c r="Q51" s="61">
        <v>1</v>
      </c>
      <c r="R51" s="61" t="s">
        <v>18</v>
      </c>
      <c r="S51" s="61" t="s">
        <v>18</v>
      </c>
      <c r="T51" s="61">
        <v>1</v>
      </c>
      <c r="U51" s="61" t="s">
        <v>19</v>
      </c>
      <c r="V51" s="61" t="s">
        <v>141</v>
      </c>
      <c r="W51" s="61" t="s">
        <v>425</v>
      </c>
    </row>
    <row r="52" spans="1:23" s="61" customFormat="1" x14ac:dyDescent="0.25">
      <c r="A52" s="61" t="s">
        <v>87</v>
      </c>
      <c r="B52" s="61" t="s">
        <v>392</v>
      </c>
      <c r="C52" s="61" t="s">
        <v>375</v>
      </c>
      <c r="D52" s="61" t="s">
        <v>7</v>
      </c>
      <c r="E52" s="61" t="s">
        <v>19</v>
      </c>
      <c r="F52" s="61" t="s">
        <v>98</v>
      </c>
      <c r="G52" s="61" t="s">
        <v>19</v>
      </c>
      <c r="H52" s="61" t="s">
        <v>19</v>
      </c>
      <c r="I52" s="61" t="s">
        <v>134</v>
      </c>
      <c r="J52" s="61" t="s">
        <v>133</v>
      </c>
      <c r="K52" s="61" t="s">
        <v>18</v>
      </c>
      <c r="L52" s="61" t="s">
        <v>19</v>
      </c>
      <c r="N52" s="61" t="s">
        <v>19</v>
      </c>
      <c r="O52" s="61">
        <v>1</v>
      </c>
      <c r="P52" s="61">
        <v>1</v>
      </c>
      <c r="Q52" s="61">
        <v>1</v>
      </c>
      <c r="R52" s="61" t="s">
        <v>18</v>
      </c>
      <c r="S52" s="61" t="s">
        <v>18</v>
      </c>
      <c r="T52" s="61">
        <v>1</v>
      </c>
      <c r="U52" s="61" t="s">
        <v>19</v>
      </c>
      <c r="V52" s="61" t="s">
        <v>141</v>
      </c>
      <c r="W52" s="61" t="s">
        <v>426</v>
      </c>
    </row>
    <row r="53" spans="1:23" s="61" customFormat="1" x14ac:dyDescent="0.25">
      <c r="A53" s="61" t="s">
        <v>87</v>
      </c>
      <c r="B53" s="61" t="s">
        <v>392</v>
      </c>
      <c r="C53" s="61" t="s">
        <v>376</v>
      </c>
      <c r="D53" s="61" t="s">
        <v>7</v>
      </c>
      <c r="E53" s="61" t="s">
        <v>19</v>
      </c>
      <c r="F53" s="61" t="s">
        <v>98</v>
      </c>
      <c r="G53" s="61" t="s">
        <v>19</v>
      </c>
      <c r="H53" s="61" t="s">
        <v>19</v>
      </c>
      <c r="I53" s="61" t="s">
        <v>136</v>
      </c>
      <c r="J53" s="61" t="s">
        <v>133</v>
      </c>
      <c r="K53" s="61" t="s">
        <v>18</v>
      </c>
      <c r="L53" s="61" t="s">
        <v>19</v>
      </c>
      <c r="N53" s="61" t="s">
        <v>19</v>
      </c>
      <c r="O53" s="61">
        <v>1</v>
      </c>
      <c r="P53" s="61">
        <v>1</v>
      </c>
      <c r="Q53" s="61">
        <v>1</v>
      </c>
      <c r="R53" s="61" t="s">
        <v>18</v>
      </c>
      <c r="S53" s="61" t="s">
        <v>18</v>
      </c>
      <c r="T53" s="61">
        <v>1</v>
      </c>
      <c r="U53" s="61" t="s">
        <v>19</v>
      </c>
      <c r="V53" s="61" t="s">
        <v>141</v>
      </c>
      <c r="W53" s="61" t="s">
        <v>427</v>
      </c>
    </row>
    <row r="54" spans="1:23" s="61" customFormat="1" ht="13.5" customHeight="1" x14ac:dyDescent="0.25">
      <c r="A54" s="61" t="s">
        <v>87</v>
      </c>
      <c r="B54" s="61" t="s">
        <v>392</v>
      </c>
      <c r="C54" s="61" t="s">
        <v>376</v>
      </c>
      <c r="D54" s="61" t="s">
        <v>7</v>
      </c>
      <c r="E54" s="61" t="s">
        <v>19</v>
      </c>
      <c r="F54" s="61" t="s">
        <v>98</v>
      </c>
      <c r="G54" s="61" t="s">
        <v>19</v>
      </c>
      <c r="H54" s="61" t="s">
        <v>19</v>
      </c>
      <c r="I54" s="61" t="s">
        <v>136</v>
      </c>
      <c r="J54" s="61" t="s">
        <v>133</v>
      </c>
      <c r="K54" s="61" t="s">
        <v>18</v>
      </c>
      <c r="L54" s="61" t="s">
        <v>19</v>
      </c>
      <c r="N54" s="61" t="s">
        <v>19</v>
      </c>
      <c r="O54" s="61">
        <v>1</v>
      </c>
      <c r="P54" s="61">
        <v>1</v>
      </c>
      <c r="Q54" s="61">
        <v>1</v>
      </c>
      <c r="R54" s="61" t="s">
        <v>18</v>
      </c>
      <c r="S54" s="61" t="s">
        <v>18</v>
      </c>
      <c r="T54" s="61">
        <v>1</v>
      </c>
      <c r="U54" s="61" t="s">
        <v>19</v>
      </c>
      <c r="V54" s="61" t="s">
        <v>141</v>
      </c>
      <c r="W54" s="61" t="s">
        <v>428</v>
      </c>
    </row>
    <row r="55" spans="1:23" s="61" customFormat="1" x14ac:dyDescent="0.25">
      <c r="A55" s="61" t="s">
        <v>87</v>
      </c>
      <c r="B55" s="61" t="s">
        <v>392</v>
      </c>
      <c r="C55" s="61" t="s">
        <v>376</v>
      </c>
      <c r="D55" s="61" t="s">
        <v>7</v>
      </c>
      <c r="E55" s="61" t="s">
        <v>19</v>
      </c>
      <c r="F55" s="61" t="s">
        <v>98</v>
      </c>
      <c r="G55" s="61" t="s">
        <v>19</v>
      </c>
      <c r="H55" s="61" t="s">
        <v>19</v>
      </c>
      <c r="I55" s="61" t="s">
        <v>136</v>
      </c>
      <c r="J55" s="61" t="s">
        <v>133</v>
      </c>
      <c r="K55" s="61" t="s">
        <v>18</v>
      </c>
      <c r="L55" s="61" t="s">
        <v>19</v>
      </c>
      <c r="N55" s="61" t="s">
        <v>19</v>
      </c>
      <c r="O55" s="61">
        <v>1</v>
      </c>
      <c r="P55" s="61">
        <v>1</v>
      </c>
      <c r="Q55" s="61">
        <v>1</v>
      </c>
      <c r="R55" s="61" t="s">
        <v>18</v>
      </c>
      <c r="S55" s="61" t="s">
        <v>18</v>
      </c>
      <c r="T55" s="61">
        <v>0</v>
      </c>
      <c r="U55" s="61" t="s">
        <v>19</v>
      </c>
      <c r="V55" s="61" t="s">
        <v>141</v>
      </c>
      <c r="W55" s="61" t="s">
        <v>429</v>
      </c>
    </row>
    <row r="56" spans="1:23" s="61" customFormat="1" x14ac:dyDescent="0.25">
      <c r="A56" s="61" t="s">
        <v>87</v>
      </c>
      <c r="B56" s="61" t="s">
        <v>392</v>
      </c>
      <c r="C56" s="61" t="s">
        <v>376</v>
      </c>
      <c r="D56" s="61" t="s">
        <v>7</v>
      </c>
      <c r="E56" s="61" t="s">
        <v>19</v>
      </c>
      <c r="F56" s="61" t="s">
        <v>98</v>
      </c>
      <c r="G56" s="61" t="s">
        <v>19</v>
      </c>
      <c r="H56" s="61" t="s">
        <v>19</v>
      </c>
      <c r="I56" s="61" t="s">
        <v>136</v>
      </c>
      <c r="J56" s="61" t="s">
        <v>133</v>
      </c>
      <c r="K56" s="61" t="s">
        <v>18</v>
      </c>
      <c r="L56" s="61" t="s">
        <v>19</v>
      </c>
      <c r="N56" s="61" t="s">
        <v>19</v>
      </c>
      <c r="O56" s="61">
        <v>1</v>
      </c>
      <c r="P56" s="61">
        <v>1</v>
      </c>
      <c r="Q56" s="61">
        <v>1</v>
      </c>
      <c r="R56" s="61" t="s">
        <v>18</v>
      </c>
      <c r="S56" s="61" t="s">
        <v>18</v>
      </c>
      <c r="T56" s="61">
        <v>0</v>
      </c>
      <c r="U56" s="61" t="s">
        <v>19</v>
      </c>
      <c r="V56" s="61" t="s">
        <v>141</v>
      </c>
      <c r="W56" s="61" t="s">
        <v>430</v>
      </c>
    </row>
    <row r="57" spans="1:23" s="61" customFormat="1" x14ac:dyDescent="0.25">
      <c r="A57" s="61" t="s">
        <v>87</v>
      </c>
      <c r="B57" s="61" t="s">
        <v>392</v>
      </c>
      <c r="C57" s="61" t="s">
        <v>377</v>
      </c>
      <c r="D57" s="61" t="s">
        <v>7</v>
      </c>
      <c r="E57" s="61" t="s">
        <v>19</v>
      </c>
      <c r="F57" s="61" t="s">
        <v>98</v>
      </c>
      <c r="G57" s="61" t="s">
        <v>19</v>
      </c>
      <c r="H57" s="61" t="s">
        <v>19</v>
      </c>
      <c r="I57" s="61" t="s">
        <v>132</v>
      </c>
      <c r="J57" s="61" t="s">
        <v>354</v>
      </c>
      <c r="K57" s="61" t="s">
        <v>18</v>
      </c>
      <c r="L57" s="61" t="s">
        <v>19</v>
      </c>
      <c r="N57" s="61" t="s">
        <v>19</v>
      </c>
      <c r="O57" s="61">
        <v>1</v>
      </c>
      <c r="P57" s="61">
        <v>1</v>
      </c>
      <c r="Q57" s="61">
        <v>1</v>
      </c>
      <c r="R57" s="61" t="s">
        <v>19</v>
      </c>
      <c r="S57" s="61" t="s">
        <v>18</v>
      </c>
      <c r="T57" s="61">
        <v>0</v>
      </c>
      <c r="U57" s="61" t="s">
        <v>19</v>
      </c>
      <c r="V57" s="61" t="s">
        <v>180</v>
      </c>
      <c r="W57" s="61" t="s">
        <v>431</v>
      </c>
    </row>
    <row r="58" spans="1:23" s="61" customFormat="1" x14ac:dyDescent="0.25">
      <c r="A58" s="61" t="s">
        <v>87</v>
      </c>
      <c r="B58" s="61" t="s">
        <v>392</v>
      </c>
      <c r="C58" s="61" t="s">
        <v>378</v>
      </c>
      <c r="D58" s="61" t="s">
        <v>7</v>
      </c>
      <c r="E58" s="61" t="s">
        <v>19</v>
      </c>
      <c r="F58" s="61" t="s">
        <v>98</v>
      </c>
      <c r="G58" s="61" t="s">
        <v>19</v>
      </c>
      <c r="H58" s="61" t="s">
        <v>19</v>
      </c>
      <c r="I58" s="61" t="s">
        <v>132</v>
      </c>
      <c r="J58" s="61" t="s">
        <v>354</v>
      </c>
      <c r="K58" s="61" t="s">
        <v>18</v>
      </c>
      <c r="L58" s="61" t="s">
        <v>19</v>
      </c>
      <c r="N58" s="61" t="s">
        <v>19</v>
      </c>
      <c r="O58" s="61">
        <v>1</v>
      </c>
      <c r="P58" s="61">
        <v>1</v>
      </c>
      <c r="Q58" s="61">
        <v>1</v>
      </c>
      <c r="R58" s="61" t="s">
        <v>18</v>
      </c>
      <c r="S58" s="61" t="s">
        <v>19</v>
      </c>
      <c r="T58" s="61">
        <v>1</v>
      </c>
      <c r="U58" s="61" t="s">
        <v>18</v>
      </c>
      <c r="V58" s="61" t="s">
        <v>141</v>
      </c>
      <c r="W58" s="61" t="s">
        <v>548</v>
      </c>
    </row>
    <row r="59" spans="1:23" s="61" customFormat="1" x14ac:dyDescent="0.25">
      <c r="A59" s="61" t="s">
        <v>87</v>
      </c>
      <c r="B59" s="61" t="s">
        <v>392</v>
      </c>
      <c r="C59" s="61" t="s">
        <v>379</v>
      </c>
      <c r="D59" s="61" t="s">
        <v>7</v>
      </c>
      <c r="E59" s="61" t="s">
        <v>19</v>
      </c>
      <c r="F59" s="61" t="s">
        <v>98</v>
      </c>
      <c r="G59" s="61" t="s">
        <v>19</v>
      </c>
      <c r="H59" s="61" t="s">
        <v>19</v>
      </c>
      <c r="I59" s="61" t="s">
        <v>133</v>
      </c>
      <c r="J59" s="61" t="s">
        <v>133</v>
      </c>
      <c r="K59" s="61" t="s">
        <v>18</v>
      </c>
      <c r="L59" s="61" t="s">
        <v>19</v>
      </c>
      <c r="N59" s="61" t="s">
        <v>19</v>
      </c>
      <c r="O59" s="61">
        <v>1</v>
      </c>
      <c r="P59" s="61">
        <v>1</v>
      </c>
      <c r="Q59" s="61">
        <v>1</v>
      </c>
      <c r="R59" s="61" t="s">
        <v>19</v>
      </c>
      <c r="S59" s="61" t="s">
        <v>18</v>
      </c>
      <c r="T59" s="61">
        <v>0</v>
      </c>
      <c r="U59" s="61" t="s">
        <v>19</v>
      </c>
      <c r="V59" s="61" t="s">
        <v>141</v>
      </c>
      <c r="W59" s="61" t="s">
        <v>432</v>
      </c>
    </row>
    <row r="60" spans="1:23" s="61" customFormat="1" x14ac:dyDescent="0.25">
      <c r="A60" s="61" t="s">
        <v>87</v>
      </c>
      <c r="B60" s="61" t="s">
        <v>392</v>
      </c>
      <c r="C60" s="61" t="s">
        <v>379</v>
      </c>
      <c r="D60" s="61" t="s">
        <v>7</v>
      </c>
      <c r="E60" s="61" t="s">
        <v>19</v>
      </c>
      <c r="F60" s="61" t="s">
        <v>98</v>
      </c>
      <c r="G60" s="61" t="s">
        <v>19</v>
      </c>
      <c r="H60" s="61" t="s">
        <v>19</v>
      </c>
      <c r="I60" s="61" t="s">
        <v>133</v>
      </c>
      <c r="J60" s="61" t="s">
        <v>133</v>
      </c>
      <c r="K60" s="61" t="s">
        <v>18</v>
      </c>
      <c r="L60" s="61" t="s">
        <v>19</v>
      </c>
      <c r="N60" s="61" t="s">
        <v>19</v>
      </c>
      <c r="O60" s="61">
        <v>1</v>
      </c>
      <c r="P60" s="61">
        <v>1</v>
      </c>
      <c r="Q60" s="61">
        <v>1</v>
      </c>
      <c r="R60" s="61" t="s">
        <v>19</v>
      </c>
      <c r="S60" s="61" t="s">
        <v>18</v>
      </c>
      <c r="T60" s="61">
        <v>0</v>
      </c>
      <c r="U60" s="61" t="s">
        <v>19</v>
      </c>
      <c r="V60" s="61" t="s">
        <v>141</v>
      </c>
      <c r="W60" s="61" t="s">
        <v>549</v>
      </c>
    </row>
    <row r="61" spans="1:23" s="61" customFormat="1" x14ac:dyDescent="0.25">
      <c r="A61" s="61" t="s">
        <v>87</v>
      </c>
      <c r="B61" s="61" t="s">
        <v>392</v>
      </c>
      <c r="C61" s="61" t="s">
        <v>380</v>
      </c>
      <c r="D61" s="61" t="s">
        <v>7</v>
      </c>
      <c r="E61" s="61" t="s">
        <v>19</v>
      </c>
      <c r="F61" s="61" t="s">
        <v>98</v>
      </c>
      <c r="G61" s="61" t="s">
        <v>19</v>
      </c>
      <c r="H61" s="61" t="s">
        <v>19</v>
      </c>
      <c r="I61" s="61" t="s">
        <v>132</v>
      </c>
      <c r="J61" s="61" t="s">
        <v>354</v>
      </c>
      <c r="K61" s="61" t="s">
        <v>18</v>
      </c>
      <c r="L61" s="61" t="s">
        <v>19</v>
      </c>
      <c r="N61" s="61" t="s">
        <v>19</v>
      </c>
      <c r="O61" s="61">
        <v>1</v>
      </c>
      <c r="P61" s="61">
        <v>1</v>
      </c>
      <c r="Q61" s="61">
        <v>1</v>
      </c>
      <c r="R61" s="61" t="s">
        <v>19</v>
      </c>
      <c r="S61" s="61" t="s">
        <v>18</v>
      </c>
      <c r="T61" s="61">
        <v>0</v>
      </c>
      <c r="U61" s="61" t="s">
        <v>18</v>
      </c>
      <c r="V61" s="61" t="s">
        <v>141</v>
      </c>
      <c r="W61" s="61" t="s">
        <v>550</v>
      </c>
    </row>
    <row r="62" spans="1:23" s="61" customFormat="1" x14ac:dyDescent="0.25">
      <c r="A62" s="61" t="s">
        <v>87</v>
      </c>
      <c r="B62" s="61" t="s">
        <v>392</v>
      </c>
      <c r="C62" s="61" t="s">
        <v>380</v>
      </c>
      <c r="D62" s="61" t="s">
        <v>7</v>
      </c>
      <c r="E62" s="61" t="s">
        <v>19</v>
      </c>
      <c r="F62" s="61" t="s">
        <v>98</v>
      </c>
      <c r="G62" s="61" t="s">
        <v>19</v>
      </c>
      <c r="H62" s="61" t="s">
        <v>19</v>
      </c>
      <c r="I62" s="61" t="s">
        <v>132</v>
      </c>
      <c r="J62" s="61" t="s">
        <v>354</v>
      </c>
      <c r="K62" s="61" t="s">
        <v>18</v>
      </c>
      <c r="L62" s="61" t="s">
        <v>19</v>
      </c>
      <c r="N62" s="61" t="s">
        <v>19</v>
      </c>
      <c r="O62" s="61">
        <v>1</v>
      </c>
      <c r="P62" s="61">
        <v>1</v>
      </c>
      <c r="Q62" s="61">
        <v>1</v>
      </c>
      <c r="R62" s="61" t="s">
        <v>19</v>
      </c>
      <c r="S62" s="61" t="s">
        <v>18</v>
      </c>
      <c r="T62" s="61">
        <v>0</v>
      </c>
      <c r="U62" s="61" t="s">
        <v>18</v>
      </c>
      <c r="V62" s="61" t="s">
        <v>141</v>
      </c>
      <c r="W62" s="61" t="s">
        <v>551</v>
      </c>
    </row>
    <row r="63" spans="1:23" s="61" customFormat="1" x14ac:dyDescent="0.25">
      <c r="A63" s="55" t="s">
        <v>89</v>
      </c>
      <c r="B63" s="55" t="s">
        <v>392</v>
      </c>
      <c r="C63" s="55" t="s">
        <v>514</v>
      </c>
      <c r="D63" s="55" t="s">
        <v>9</v>
      </c>
      <c r="E63" s="55" t="s">
        <v>18</v>
      </c>
      <c r="F63" s="55" t="s">
        <v>98</v>
      </c>
      <c r="G63" s="55" t="s">
        <v>19</v>
      </c>
      <c r="H63" s="55" t="s">
        <v>19</v>
      </c>
      <c r="I63" s="55" t="s">
        <v>136</v>
      </c>
      <c r="J63" s="55" t="s">
        <v>462</v>
      </c>
      <c r="K63" s="55" t="s">
        <v>18</v>
      </c>
      <c r="L63" s="55" t="s">
        <v>19</v>
      </c>
      <c r="M63" s="55" t="s">
        <v>19</v>
      </c>
      <c r="N63" s="55" t="s">
        <v>19</v>
      </c>
      <c r="O63" s="55">
        <v>1</v>
      </c>
      <c r="P63" s="55">
        <v>1</v>
      </c>
      <c r="Q63" s="55">
        <v>1</v>
      </c>
      <c r="R63" s="55" t="s">
        <v>18</v>
      </c>
      <c r="S63" s="55" t="s">
        <v>18</v>
      </c>
      <c r="T63" s="55">
        <v>1</v>
      </c>
      <c r="U63" s="55" t="s">
        <v>18</v>
      </c>
      <c r="V63" s="55" t="s">
        <v>213</v>
      </c>
      <c r="W63" s="55" t="s">
        <v>515</v>
      </c>
    </row>
    <row r="64" spans="1:23" s="61" customFormat="1" x14ac:dyDescent="0.25">
      <c r="A64" s="55" t="s">
        <v>89</v>
      </c>
      <c r="B64" s="55" t="s">
        <v>392</v>
      </c>
      <c r="C64" s="55" t="s">
        <v>464</v>
      </c>
      <c r="D64" s="55" t="s">
        <v>9</v>
      </c>
      <c r="E64" s="55" t="s">
        <v>18</v>
      </c>
      <c r="F64" s="55" t="s">
        <v>98</v>
      </c>
      <c r="G64" s="55" t="s">
        <v>19</v>
      </c>
      <c r="H64" s="55" t="s">
        <v>19</v>
      </c>
      <c r="I64" s="55" t="s">
        <v>136</v>
      </c>
      <c r="J64" s="55" t="s">
        <v>462</v>
      </c>
      <c r="K64" s="55" t="s">
        <v>18</v>
      </c>
      <c r="L64" s="55" t="s">
        <v>19</v>
      </c>
      <c r="M64" s="55" t="s">
        <v>19</v>
      </c>
      <c r="N64" s="55" t="s">
        <v>19</v>
      </c>
      <c r="O64" s="55">
        <v>1</v>
      </c>
      <c r="P64" s="55">
        <v>1</v>
      </c>
      <c r="Q64" s="55">
        <v>1</v>
      </c>
      <c r="R64" s="55" t="s">
        <v>18</v>
      </c>
      <c r="S64" s="55" t="s">
        <v>18</v>
      </c>
      <c r="T64" s="55">
        <v>1</v>
      </c>
      <c r="U64" s="55" t="s">
        <v>19</v>
      </c>
      <c r="V64" s="55" t="s">
        <v>213</v>
      </c>
      <c r="W64" s="55" t="s">
        <v>516</v>
      </c>
    </row>
    <row r="65" spans="1:23" s="61" customFormat="1" x14ac:dyDescent="0.25">
      <c r="A65" s="55" t="s">
        <v>89</v>
      </c>
      <c r="B65" s="55" t="s">
        <v>392</v>
      </c>
      <c r="C65" s="55" t="s">
        <v>461</v>
      </c>
      <c r="D65" s="55" t="s">
        <v>9</v>
      </c>
      <c r="E65" s="55" t="s">
        <v>18</v>
      </c>
      <c r="F65" s="55" t="s">
        <v>98</v>
      </c>
      <c r="G65" s="55" t="s">
        <v>19</v>
      </c>
      <c r="H65" s="55" t="s">
        <v>19</v>
      </c>
      <c r="I65" s="55" t="s">
        <v>136</v>
      </c>
      <c r="J65" s="55" t="s">
        <v>462</v>
      </c>
      <c r="K65" s="55" t="s">
        <v>18</v>
      </c>
      <c r="L65" s="55" t="s">
        <v>19</v>
      </c>
      <c r="M65" s="55" t="s">
        <v>19</v>
      </c>
      <c r="N65" s="55" t="s">
        <v>19</v>
      </c>
      <c r="O65" s="55">
        <v>1</v>
      </c>
      <c r="P65" s="55">
        <v>1</v>
      </c>
      <c r="Q65" s="55">
        <v>1</v>
      </c>
      <c r="R65" s="55" t="s">
        <v>18</v>
      </c>
      <c r="S65" s="55" t="s">
        <v>18</v>
      </c>
      <c r="T65" s="55">
        <v>1</v>
      </c>
      <c r="U65" s="55" t="s">
        <v>19</v>
      </c>
      <c r="V65" s="55" t="s">
        <v>213</v>
      </c>
      <c r="W65" s="55" t="s">
        <v>513</v>
      </c>
    </row>
    <row r="66" spans="1:23" s="61" customFormat="1" x14ac:dyDescent="0.25">
      <c r="A66" s="61" t="s">
        <v>91</v>
      </c>
      <c r="B66" s="61" t="s">
        <v>392</v>
      </c>
      <c r="C66" s="61" t="s">
        <v>385</v>
      </c>
      <c r="D66" s="61" t="s">
        <v>330</v>
      </c>
      <c r="E66" s="61" t="s">
        <v>18</v>
      </c>
      <c r="F66" s="61" t="s">
        <v>98</v>
      </c>
      <c r="G66" s="61" t="s">
        <v>19</v>
      </c>
      <c r="H66" s="61" t="s">
        <v>19</v>
      </c>
      <c r="I66" s="61" t="s">
        <v>136</v>
      </c>
      <c r="K66" s="61" t="s">
        <v>18</v>
      </c>
      <c r="L66" s="61" t="s">
        <v>19</v>
      </c>
      <c r="M66" s="61" t="s">
        <v>18</v>
      </c>
      <c r="N66" s="61" t="s">
        <v>19</v>
      </c>
      <c r="O66" s="61">
        <v>1</v>
      </c>
      <c r="P66" s="61">
        <v>1</v>
      </c>
      <c r="Q66" s="61">
        <v>1</v>
      </c>
      <c r="R66" s="61" t="s">
        <v>18</v>
      </c>
      <c r="S66" s="61" t="s">
        <v>18</v>
      </c>
      <c r="T66" s="61">
        <v>1</v>
      </c>
      <c r="U66" s="61" t="s">
        <v>19</v>
      </c>
      <c r="V66" s="61" t="s">
        <v>215</v>
      </c>
      <c r="W66" s="61" t="s">
        <v>386</v>
      </c>
    </row>
    <row r="67" spans="1:23" s="61" customFormat="1" ht="45" x14ac:dyDescent="0.25">
      <c r="A67" s="61" t="s">
        <v>84</v>
      </c>
      <c r="B67" s="61" t="s">
        <v>393</v>
      </c>
      <c r="C67" s="61" t="s">
        <v>396</v>
      </c>
      <c r="D67" s="61" t="s">
        <v>8</v>
      </c>
      <c r="E67" s="61" t="s">
        <v>18</v>
      </c>
      <c r="F67" s="61" t="s">
        <v>96</v>
      </c>
      <c r="G67" s="61" t="s">
        <v>19</v>
      </c>
      <c r="H67" s="61" t="s">
        <v>19</v>
      </c>
      <c r="K67" s="61" t="s">
        <v>18</v>
      </c>
      <c r="L67" s="61" t="s">
        <v>18</v>
      </c>
      <c r="M67" s="61" t="s">
        <v>19</v>
      </c>
      <c r="N67" s="61" t="s">
        <v>18</v>
      </c>
      <c r="O67" s="61">
        <v>2</v>
      </c>
      <c r="P67" s="61">
        <v>2</v>
      </c>
      <c r="Q67" s="61">
        <v>2</v>
      </c>
      <c r="R67" s="61" t="s">
        <v>18</v>
      </c>
      <c r="S67" s="61" t="s">
        <v>19</v>
      </c>
      <c r="T67" s="61">
        <v>2</v>
      </c>
      <c r="U67" s="61" t="s">
        <v>18</v>
      </c>
      <c r="V67" s="61" t="s">
        <v>140</v>
      </c>
      <c r="W67" s="119" t="s">
        <v>397</v>
      </c>
    </row>
    <row r="68" spans="1:23" s="61" customFormat="1" ht="45" x14ac:dyDescent="0.25">
      <c r="A68" s="61" t="s">
        <v>86</v>
      </c>
      <c r="B68" s="61" t="s">
        <v>393</v>
      </c>
      <c r="C68" s="122" t="s">
        <v>402</v>
      </c>
      <c r="D68" s="61" t="s">
        <v>13</v>
      </c>
      <c r="E68" s="61" t="s">
        <v>18</v>
      </c>
      <c r="F68" s="119" t="s">
        <v>98</v>
      </c>
      <c r="G68" s="61" t="s">
        <v>19</v>
      </c>
      <c r="H68" s="61" t="s">
        <v>19</v>
      </c>
      <c r="K68" s="61" t="s">
        <v>18</v>
      </c>
      <c r="L68" s="61" t="s">
        <v>19</v>
      </c>
      <c r="M68" s="61" t="s">
        <v>18</v>
      </c>
      <c r="N68" s="61" t="s">
        <v>19</v>
      </c>
      <c r="O68" s="61">
        <v>0</v>
      </c>
      <c r="P68" s="61">
        <v>0</v>
      </c>
      <c r="Q68" s="61">
        <v>1</v>
      </c>
      <c r="R68" s="61" t="s">
        <v>18</v>
      </c>
      <c r="S68" s="61" t="s">
        <v>18</v>
      </c>
      <c r="T68" s="61">
        <v>0</v>
      </c>
      <c r="U68" s="61" t="s">
        <v>18</v>
      </c>
      <c r="V68" s="61" t="s">
        <v>181</v>
      </c>
      <c r="W68" s="119" t="s">
        <v>403</v>
      </c>
    </row>
    <row r="69" spans="1:23" s="61" customFormat="1" ht="45" x14ac:dyDescent="0.25">
      <c r="A69" s="61" t="s">
        <v>86</v>
      </c>
      <c r="B69" s="61" t="s">
        <v>393</v>
      </c>
      <c r="C69" s="119" t="s">
        <v>406</v>
      </c>
      <c r="D69" s="61" t="s">
        <v>13</v>
      </c>
      <c r="E69" s="61" t="s">
        <v>18</v>
      </c>
      <c r="F69" s="119" t="s">
        <v>98</v>
      </c>
      <c r="G69" s="61" t="s">
        <v>19</v>
      </c>
      <c r="H69" s="61" t="s">
        <v>19</v>
      </c>
      <c r="K69" s="61" t="s">
        <v>18</v>
      </c>
      <c r="L69" s="61" t="s">
        <v>19</v>
      </c>
      <c r="M69" s="61" t="s">
        <v>18</v>
      </c>
      <c r="N69" s="61" t="s">
        <v>19</v>
      </c>
      <c r="O69" s="61">
        <v>2</v>
      </c>
      <c r="P69" s="61">
        <v>0</v>
      </c>
      <c r="Q69" s="61">
        <v>2</v>
      </c>
      <c r="R69" s="61" t="s">
        <v>18</v>
      </c>
      <c r="S69" s="61" t="s">
        <v>18</v>
      </c>
      <c r="T69" s="61">
        <v>2</v>
      </c>
      <c r="U69" s="61" t="s">
        <v>18</v>
      </c>
      <c r="V69" s="61" t="s">
        <v>181</v>
      </c>
      <c r="W69" s="119" t="s">
        <v>407</v>
      </c>
    </row>
    <row r="70" spans="1:23" s="61" customFormat="1" ht="60" x14ac:dyDescent="0.25">
      <c r="A70" s="61" t="s">
        <v>86</v>
      </c>
      <c r="B70" s="61" t="s">
        <v>393</v>
      </c>
      <c r="C70" s="119" t="s">
        <v>408</v>
      </c>
      <c r="D70" s="61" t="s">
        <v>13</v>
      </c>
      <c r="E70" s="61" t="s">
        <v>18</v>
      </c>
      <c r="F70" s="119" t="s">
        <v>98</v>
      </c>
      <c r="G70" s="61" t="s">
        <v>19</v>
      </c>
      <c r="H70" s="61" t="s">
        <v>19</v>
      </c>
      <c r="I70" s="61" t="s">
        <v>296</v>
      </c>
      <c r="J70" s="61" t="s">
        <v>296</v>
      </c>
      <c r="K70" s="61" t="s">
        <v>18</v>
      </c>
      <c r="L70" s="61" t="s">
        <v>19</v>
      </c>
      <c r="M70" s="61" t="s">
        <v>19</v>
      </c>
      <c r="N70" s="61" t="s">
        <v>19</v>
      </c>
      <c r="O70" s="61">
        <v>2</v>
      </c>
      <c r="P70" s="61">
        <v>2</v>
      </c>
      <c r="Q70" s="61">
        <v>2</v>
      </c>
      <c r="R70" s="61" t="s">
        <v>18</v>
      </c>
      <c r="S70" s="61" t="s">
        <v>19</v>
      </c>
      <c r="T70" s="61">
        <v>2</v>
      </c>
      <c r="U70" s="61" t="s">
        <v>19</v>
      </c>
      <c r="V70" s="61" t="s">
        <v>186</v>
      </c>
      <c r="W70" s="119" t="s">
        <v>409</v>
      </c>
    </row>
    <row r="71" spans="1:23" s="61" customFormat="1" ht="30" x14ac:dyDescent="0.25">
      <c r="A71" s="61" t="s">
        <v>86</v>
      </c>
      <c r="B71" s="61" t="s">
        <v>393</v>
      </c>
      <c r="C71" s="122" t="s">
        <v>400</v>
      </c>
      <c r="D71" s="61" t="s">
        <v>13</v>
      </c>
      <c r="E71" s="61" t="s">
        <v>18</v>
      </c>
      <c r="F71" s="119" t="s">
        <v>98</v>
      </c>
      <c r="G71" s="61" t="s">
        <v>18</v>
      </c>
      <c r="H71" s="61" t="s">
        <v>19</v>
      </c>
      <c r="K71" s="61" t="s">
        <v>18</v>
      </c>
      <c r="L71" s="61" t="s">
        <v>19</v>
      </c>
      <c r="M71" s="61" t="s">
        <v>19</v>
      </c>
      <c r="N71" s="61" t="s">
        <v>19</v>
      </c>
      <c r="O71" s="61">
        <v>4</v>
      </c>
      <c r="P71" s="61">
        <v>1</v>
      </c>
      <c r="Q71" s="61">
        <v>4</v>
      </c>
      <c r="R71" s="61" t="s">
        <v>18</v>
      </c>
      <c r="S71" s="61" t="s">
        <v>19</v>
      </c>
      <c r="T71" s="61">
        <v>4</v>
      </c>
      <c r="U71" s="61" t="s">
        <v>18</v>
      </c>
      <c r="V71" s="61" t="s">
        <v>181</v>
      </c>
      <c r="W71" s="119" t="s">
        <v>401</v>
      </c>
    </row>
    <row r="72" spans="1:23" s="61" customFormat="1" ht="45" x14ac:dyDescent="0.25">
      <c r="A72" s="61" t="s">
        <v>86</v>
      </c>
      <c r="B72" s="61" t="s">
        <v>393</v>
      </c>
      <c r="C72" s="61" t="s">
        <v>410</v>
      </c>
      <c r="D72" s="61" t="s">
        <v>13</v>
      </c>
      <c r="E72" s="61" t="s">
        <v>18</v>
      </c>
      <c r="F72" s="119" t="s">
        <v>98</v>
      </c>
      <c r="G72" s="61" t="s">
        <v>19</v>
      </c>
      <c r="H72" s="61" t="s">
        <v>19</v>
      </c>
      <c r="J72" s="61" t="s">
        <v>296</v>
      </c>
      <c r="K72" s="61" t="s">
        <v>18</v>
      </c>
      <c r="L72" s="61" t="s">
        <v>19</v>
      </c>
      <c r="M72" s="61" t="s">
        <v>18</v>
      </c>
      <c r="N72" s="61" t="s">
        <v>19</v>
      </c>
      <c r="O72" s="61">
        <v>1</v>
      </c>
      <c r="P72" s="61">
        <v>1</v>
      </c>
      <c r="Q72" s="61">
        <v>1</v>
      </c>
      <c r="R72" s="61" t="s">
        <v>19</v>
      </c>
      <c r="S72" s="61" t="s">
        <v>18</v>
      </c>
      <c r="T72" s="61">
        <v>0</v>
      </c>
      <c r="U72" s="61" t="s">
        <v>18</v>
      </c>
      <c r="V72" s="61" t="s">
        <v>211</v>
      </c>
      <c r="W72" s="119" t="s">
        <v>411</v>
      </c>
    </row>
    <row r="73" spans="1:23" s="61" customFormat="1" ht="60" x14ac:dyDescent="0.25">
      <c r="A73" s="61" t="s">
        <v>86</v>
      </c>
      <c r="B73" s="61" t="s">
        <v>393</v>
      </c>
      <c r="C73" s="119" t="s">
        <v>416</v>
      </c>
      <c r="D73" s="61" t="s">
        <v>13</v>
      </c>
      <c r="E73" s="61" t="s">
        <v>19</v>
      </c>
      <c r="F73" s="119" t="s">
        <v>98</v>
      </c>
      <c r="G73" s="61" t="s">
        <v>19</v>
      </c>
      <c r="H73" s="61" t="s">
        <v>19</v>
      </c>
      <c r="J73" s="61" t="s">
        <v>296</v>
      </c>
      <c r="K73" s="61" t="s">
        <v>18</v>
      </c>
      <c r="L73" s="61" t="s">
        <v>19</v>
      </c>
      <c r="M73" s="61" t="s">
        <v>19</v>
      </c>
      <c r="N73" s="61" t="s">
        <v>19</v>
      </c>
      <c r="O73" s="61">
        <v>1</v>
      </c>
      <c r="P73" s="61">
        <v>1</v>
      </c>
      <c r="Q73" s="61">
        <v>1</v>
      </c>
      <c r="R73" s="61" t="s">
        <v>19</v>
      </c>
      <c r="S73" s="61" t="s">
        <v>18</v>
      </c>
      <c r="T73" s="61">
        <v>1</v>
      </c>
      <c r="U73" s="61" t="s">
        <v>18</v>
      </c>
      <c r="V73" s="61" t="s">
        <v>186</v>
      </c>
      <c r="W73" s="119" t="s">
        <v>417</v>
      </c>
    </row>
    <row r="74" spans="1:23" s="61" customFormat="1" ht="30" x14ac:dyDescent="0.25">
      <c r="A74" s="61" t="s">
        <v>86</v>
      </c>
      <c r="B74" s="61" t="s">
        <v>393</v>
      </c>
      <c r="C74" s="119" t="s">
        <v>404</v>
      </c>
      <c r="D74" s="61" t="s">
        <v>13</v>
      </c>
      <c r="E74" s="61" t="s">
        <v>18</v>
      </c>
      <c r="F74" s="119" t="s">
        <v>98</v>
      </c>
      <c r="G74" s="61" t="s">
        <v>18</v>
      </c>
      <c r="H74" s="61" t="s">
        <v>19</v>
      </c>
      <c r="K74" s="61" t="s">
        <v>18</v>
      </c>
      <c r="L74" s="61" t="s">
        <v>19</v>
      </c>
      <c r="M74" s="61" t="s">
        <v>19</v>
      </c>
      <c r="N74" s="61" t="s">
        <v>19</v>
      </c>
      <c r="O74" s="61">
        <v>3</v>
      </c>
      <c r="P74" s="61">
        <v>2</v>
      </c>
      <c r="Q74" s="61">
        <v>3</v>
      </c>
      <c r="R74" s="61" t="s">
        <v>18</v>
      </c>
      <c r="S74" s="61" t="s">
        <v>19</v>
      </c>
      <c r="T74" s="61">
        <v>3</v>
      </c>
      <c r="U74" s="61" t="s">
        <v>18</v>
      </c>
      <c r="V74" s="61" t="s">
        <v>181</v>
      </c>
      <c r="W74" s="61" t="s">
        <v>405</v>
      </c>
    </row>
    <row r="75" spans="1:23" s="61" customFormat="1" ht="30" x14ac:dyDescent="0.25">
      <c r="A75" s="61" t="s">
        <v>86</v>
      </c>
      <c r="B75" s="61" t="s">
        <v>393</v>
      </c>
      <c r="C75" s="61" t="s">
        <v>412</v>
      </c>
      <c r="D75" s="61" t="s">
        <v>13</v>
      </c>
      <c r="E75" s="61" t="s">
        <v>18</v>
      </c>
      <c r="F75" s="119" t="s">
        <v>98</v>
      </c>
      <c r="G75" s="61" t="s">
        <v>19</v>
      </c>
      <c r="H75" s="61" t="s">
        <v>19</v>
      </c>
      <c r="I75" s="61" t="s">
        <v>296</v>
      </c>
      <c r="J75" s="61" t="s">
        <v>296</v>
      </c>
      <c r="K75" s="61" t="s">
        <v>18</v>
      </c>
      <c r="L75" s="61" t="s">
        <v>19</v>
      </c>
      <c r="M75" s="61" t="s">
        <v>19</v>
      </c>
      <c r="N75" s="61" t="s">
        <v>19</v>
      </c>
      <c r="O75" s="61">
        <v>7</v>
      </c>
      <c r="P75" s="61">
        <v>6</v>
      </c>
      <c r="Q75" s="61">
        <v>4</v>
      </c>
      <c r="R75" s="61" t="s">
        <v>18</v>
      </c>
      <c r="S75" s="61" t="s">
        <v>19</v>
      </c>
      <c r="T75" s="61">
        <v>1</v>
      </c>
      <c r="U75" s="61" t="s">
        <v>19</v>
      </c>
      <c r="V75" s="61" t="s">
        <v>192</v>
      </c>
      <c r="W75" s="119" t="s">
        <v>413</v>
      </c>
    </row>
    <row r="76" spans="1:23" s="61" customFormat="1" ht="30" x14ac:dyDescent="0.25">
      <c r="A76" s="61" t="s">
        <v>86</v>
      </c>
      <c r="B76" s="61" t="s">
        <v>393</v>
      </c>
      <c r="C76" s="61" t="s">
        <v>414</v>
      </c>
      <c r="D76" s="61" t="s">
        <v>13</v>
      </c>
      <c r="E76" s="61" t="s">
        <v>18</v>
      </c>
      <c r="F76" s="119" t="s">
        <v>98</v>
      </c>
      <c r="G76" s="61" t="s">
        <v>19</v>
      </c>
      <c r="H76" s="61" t="s">
        <v>19</v>
      </c>
      <c r="I76" s="61" t="s">
        <v>291</v>
      </c>
      <c r="J76" s="61" t="s">
        <v>296</v>
      </c>
      <c r="K76" s="61" t="s">
        <v>18</v>
      </c>
      <c r="L76" s="61" t="s">
        <v>19</v>
      </c>
      <c r="M76" s="61" t="s">
        <v>19</v>
      </c>
      <c r="N76" s="61" t="s">
        <v>19</v>
      </c>
      <c r="O76" s="61">
        <v>1</v>
      </c>
      <c r="P76" s="61">
        <v>1</v>
      </c>
      <c r="Q76" s="61">
        <v>1</v>
      </c>
      <c r="R76" s="61" t="s">
        <v>18</v>
      </c>
      <c r="S76" s="61" t="s">
        <v>19</v>
      </c>
      <c r="T76" s="61">
        <v>0</v>
      </c>
      <c r="U76" s="61" t="s">
        <v>19</v>
      </c>
      <c r="V76" s="61" t="s">
        <v>192</v>
      </c>
      <c r="W76" s="119" t="s">
        <v>415</v>
      </c>
    </row>
    <row r="77" spans="1:23" s="61" customFormat="1" x14ac:dyDescent="0.25">
      <c r="A77" s="61" t="s">
        <v>87</v>
      </c>
      <c r="B77" s="61" t="s">
        <v>393</v>
      </c>
      <c r="C77" s="61" t="s">
        <v>363</v>
      </c>
      <c r="D77" s="61" t="s">
        <v>7</v>
      </c>
      <c r="E77" s="61" t="s">
        <v>18</v>
      </c>
      <c r="F77" s="61" t="s">
        <v>98</v>
      </c>
      <c r="G77" s="61" t="s">
        <v>19</v>
      </c>
      <c r="H77" s="61" t="s">
        <v>19</v>
      </c>
      <c r="I77" s="61" t="s">
        <v>133</v>
      </c>
      <c r="J77" s="61" t="s">
        <v>133</v>
      </c>
      <c r="K77" s="61" t="s">
        <v>18</v>
      </c>
      <c r="L77" s="61" t="s">
        <v>19</v>
      </c>
      <c r="N77" s="61" t="s">
        <v>19</v>
      </c>
      <c r="O77" s="61">
        <v>1</v>
      </c>
      <c r="P77" s="61">
        <v>1</v>
      </c>
      <c r="Q77" s="61">
        <v>1</v>
      </c>
      <c r="R77" s="61" t="s">
        <v>18</v>
      </c>
      <c r="S77" s="61" t="s">
        <v>18</v>
      </c>
      <c r="T77" s="61">
        <v>0</v>
      </c>
      <c r="U77" s="61" t="s">
        <v>19</v>
      </c>
      <c r="V77" s="61" t="s">
        <v>141</v>
      </c>
      <c r="W77" s="61" t="s">
        <v>542</v>
      </c>
    </row>
    <row r="78" spans="1:23" s="61" customFormat="1" x14ac:dyDescent="0.25">
      <c r="A78" s="61" t="s">
        <v>87</v>
      </c>
      <c r="B78" s="61" t="s">
        <v>393</v>
      </c>
      <c r="C78" s="61" t="s">
        <v>437</v>
      </c>
      <c r="D78" s="61" t="s">
        <v>7</v>
      </c>
      <c r="E78" s="61" t="s">
        <v>19</v>
      </c>
      <c r="F78" s="61" t="s">
        <v>98</v>
      </c>
      <c r="G78" s="61" t="s">
        <v>19</v>
      </c>
      <c r="H78" s="61" t="s">
        <v>19</v>
      </c>
      <c r="I78" s="61" t="s">
        <v>133</v>
      </c>
      <c r="J78" s="61" t="s">
        <v>134</v>
      </c>
      <c r="K78" s="61" t="s">
        <v>18</v>
      </c>
      <c r="L78" s="61" t="s">
        <v>19</v>
      </c>
      <c r="N78" s="61" t="s">
        <v>19</v>
      </c>
      <c r="O78" s="61">
        <v>1</v>
      </c>
      <c r="P78" s="61">
        <v>1</v>
      </c>
      <c r="Q78" s="61">
        <v>1</v>
      </c>
      <c r="R78" s="61" t="s">
        <v>19</v>
      </c>
      <c r="S78" s="61" t="s">
        <v>18</v>
      </c>
      <c r="T78" s="61">
        <v>1</v>
      </c>
      <c r="U78" s="61" t="s">
        <v>19</v>
      </c>
      <c r="V78" s="61" t="s">
        <v>171</v>
      </c>
      <c r="W78" s="61" t="s">
        <v>543</v>
      </c>
    </row>
    <row r="79" spans="1:23" s="55" customFormat="1" x14ac:dyDescent="0.25">
      <c r="A79" s="61" t="s">
        <v>87</v>
      </c>
      <c r="B79" s="61" t="s">
        <v>393</v>
      </c>
      <c r="C79" s="61" t="s">
        <v>433</v>
      </c>
      <c r="D79" s="61" t="s">
        <v>7</v>
      </c>
      <c r="E79" s="61" t="s">
        <v>19</v>
      </c>
      <c r="F79" s="61" t="s">
        <v>97</v>
      </c>
      <c r="G79" s="61" t="s">
        <v>19</v>
      </c>
      <c r="H79" s="61" t="s">
        <v>19</v>
      </c>
      <c r="I79" s="61" t="s">
        <v>132</v>
      </c>
      <c r="J79" s="61" t="s">
        <v>132</v>
      </c>
      <c r="K79" s="61" t="s">
        <v>18</v>
      </c>
      <c r="L79" s="61" t="s">
        <v>19</v>
      </c>
      <c r="M79" s="61"/>
      <c r="N79" s="61" t="s">
        <v>19</v>
      </c>
      <c r="O79" s="61">
        <v>1</v>
      </c>
      <c r="P79" s="61">
        <v>1</v>
      </c>
      <c r="Q79" s="61">
        <v>1</v>
      </c>
      <c r="R79" s="61" t="s">
        <v>19</v>
      </c>
      <c r="S79" s="61" t="s">
        <v>18</v>
      </c>
      <c r="T79" s="61">
        <v>1</v>
      </c>
      <c r="U79" s="61" t="s">
        <v>19</v>
      </c>
      <c r="V79" s="61" t="s">
        <v>141</v>
      </c>
      <c r="W79" s="61" t="s">
        <v>544</v>
      </c>
    </row>
    <row r="80" spans="1:23" s="55" customFormat="1" x14ac:dyDescent="0.25">
      <c r="A80" s="61" t="s">
        <v>87</v>
      </c>
      <c r="B80" s="61" t="s">
        <v>393</v>
      </c>
      <c r="C80" s="61" t="s">
        <v>433</v>
      </c>
      <c r="D80" s="61" t="s">
        <v>7</v>
      </c>
      <c r="E80" s="61" t="s">
        <v>19</v>
      </c>
      <c r="F80" s="61" t="s">
        <v>97</v>
      </c>
      <c r="G80" s="61" t="s">
        <v>19</v>
      </c>
      <c r="H80" s="61" t="s">
        <v>19</v>
      </c>
      <c r="I80" s="61" t="s">
        <v>132</v>
      </c>
      <c r="J80" s="61" t="s">
        <v>132</v>
      </c>
      <c r="K80" s="61" t="s">
        <v>18</v>
      </c>
      <c r="L80" s="61" t="s">
        <v>19</v>
      </c>
      <c r="M80" s="61"/>
      <c r="N80" s="61" t="s">
        <v>19</v>
      </c>
      <c r="O80" s="61">
        <v>1</v>
      </c>
      <c r="P80" s="61">
        <v>1</v>
      </c>
      <c r="Q80" s="61">
        <v>1</v>
      </c>
      <c r="R80" s="61" t="s">
        <v>19</v>
      </c>
      <c r="S80" s="61" t="s">
        <v>18</v>
      </c>
      <c r="T80" s="61">
        <v>0</v>
      </c>
      <c r="U80" s="61" t="s">
        <v>19</v>
      </c>
      <c r="V80" s="61" t="s">
        <v>141</v>
      </c>
      <c r="W80" s="61" t="s">
        <v>545</v>
      </c>
    </row>
    <row r="81" spans="1:23" s="55" customFormat="1" x14ac:dyDescent="0.25">
      <c r="A81" s="61" t="s">
        <v>87</v>
      </c>
      <c r="B81" s="61" t="s">
        <v>393</v>
      </c>
      <c r="C81" s="61" t="s">
        <v>434</v>
      </c>
      <c r="D81" s="61" t="s">
        <v>7</v>
      </c>
      <c r="E81" s="61" t="s">
        <v>19</v>
      </c>
      <c r="F81" s="61" t="s">
        <v>97</v>
      </c>
      <c r="G81" s="61" t="s">
        <v>19</v>
      </c>
      <c r="H81" s="61" t="s">
        <v>19</v>
      </c>
      <c r="I81" s="61" t="s">
        <v>134</v>
      </c>
      <c r="J81" s="61" t="s">
        <v>134</v>
      </c>
      <c r="K81" s="61" t="s">
        <v>18</v>
      </c>
      <c r="L81" s="61" t="s">
        <v>19</v>
      </c>
      <c r="M81" s="61"/>
      <c r="N81" s="61" t="s">
        <v>19</v>
      </c>
      <c r="O81" s="61">
        <v>1</v>
      </c>
      <c r="P81" s="61">
        <v>1</v>
      </c>
      <c r="Q81" s="61">
        <v>1</v>
      </c>
      <c r="R81" s="61" t="s">
        <v>18</v>
      </c>
      <c r="S81" s="61" t="s">
        <v>18</v>
      </c>
      <c r="T81" s="61">
        <v>0</v>
      </c>
      <c r="U81" s="61" t="s">
        <v>19</v>
      </c>
      <c r="V81" s="61" t="s">
        <v>171</v>
      </c>
      <c r="W81" s="61" t="s">
        <v>435</v>
      </c>
    </row>
    <row r="82" spans="1:23" s="55" customFormat="1" x14ac:dyDescent="0.25">
      <c r="A82" s="61" t="s">
        <v>87</v>
      </c>
      <c r="B82" s="61" t="s">
        <v>393</v>
      </c>
      <c r="C82" s="61" t="s">
        <v>436</v>
      </c>
      <c r="D82" s="61" t="s">
        <v>7</v>
      </c>
      <c r="E82" s="61" t="s">
        <v>19</v>
      </c>
      <c r="F82" s="61" t="s">
        <v>98</v>
      </c>
      <c r="G82" s="61" t="s">
        <v>19</v>
      </c>
      <c r="H82" s="61" t="s">
        <v>19</v>
      </c>
      <c r="I82" s="61" t="s">
        <v>133</v>
      </c>
      <c r="J82" s="61" t="s">
        <v>134</v>
      </c>
      <c r="K82" s="61" t="s">
        <v>18</v>
      </c>
      <c r="L82" s="61" t="s">
        <v>19</v>
      </c>
      <c r="M82" s="61"/>
      <c r="N82" s="61" t="s">
        <v>19</v>
      </c>
      <c r="O82" s="61">
        <v>1</v>
      </c>
      <c r="P82" s="61">
        <v>1</v>
      </c>
      <c r="Q82" s="61">
        <v>1</v>
      </c>
      <c r="R82" s="61" t="s">
        <v>18</v>
      </c>
      <c r="S82" s="61" t="s">
        <v>18</v>
      </c>
      <c r="T82" s="61">
        <v>1</v>
      </c>
      <c r="U82" s="61" t="s">
        <v>19</v>
      </c>
      <c r="V82" s="61" t="s">
        <v>171</v>
      </c>
      <c r="W82" s="61" t="s">
        <v>546</v>
      </c>
    </row>
    <row r="83" spans="1:23" s="55" customFormat="1" x14ac:dyDescent="0.25">
      <c r="A83" s="61" t="s">
        <v>87</v>
      </c>
      <c r="B83" s="61" t="s">
        <v>393</v>
      </c>
      <c r="C83" s="61" t="s">
        <v>436</v>
      </c>
      <c r="D83" s="61" t="s">
        <v>7</v>
      </c>
      <c r="E83" s="61" t="s">
        <v>19</v>
      </c>
      <c r="F83" s="61" t="s">
        <v>98</v>
      </c>
      <c r="G83" s="61" t="s">
        <v>19</v>
      </c>
      <c r="H83" s="61" t="s">
        <v>19</v>
      </c>
      <c r="I83" s="61" t="s">
        <v>133</v>
      </c>
      <c r="J83" s="61" t="s">
        <v>134</v>
      </c>
      <c r="K83" s="61" t="s">
        <v>18</v>
      </c>
      <c r="L83" s="61" t="s">
        <v>19</v>
      </c>
      <c r="M83" s="61"/>
      <c r="N83" s="61" t="s">
        <v>19</v>
      </c>
      <c r="O83" s="61">
        <v>1</v>
      </c>
      <c r="P83" s="61">
        <v>1</v>
      </c>
      <c r="Q83" s="61">
        <v>1</v>
      </c>
      <c r="R83" s="61" t="s">
        <v>18</v>
      </c>
      <c r="S83" s="61" t="s">
        <v>18</v>
      </c>
      <c r="T83" s="61">
        <v>1</v>
      </c>
      <c r="U83" s="61" t="s">
        <v>19</v>
      </c>
      <c r="V83" s="61" t="s">
        <v>171</v>
      </c>
      <c r="W83" s="61" t="s">
        <v>547</v>
      </c>
    </row>
    <row r="84" spans="1:23" s="55" customFormat="1" x14ac:dyDescent="0.25">
      <c r="A84" s="61" t="s">
        <v>89</v>
      </c>
      <c r="B84" s="61" t="s">
        <v>393</v>
      </c>
      <c r="C84" s="61" t="s">
        <v>464</v>
      </c>
      <c r="D84" s="61" t="s">
        <v>9</v>
      </c>
      <c r="E84" s="61" t="s">
        <v>18</v>
      </c>
      <c r="F84" s="61" t="s">
        <v>98</v>
      </c>
      <c r="G84" s="61" t="s">
        <v>19</v>
      </c>
      <c r="H84" s="61" t="s">
        <v>19</v>
      </c>
      <c r="I84" s="61" t="s">
        <v>136</v>
      </c>
      <c r="J84" s="61" t="s">
        <v>462</v>
      </c>
      <c r="K84" s="61" t="s">
        <v>18</v>
      </c>
      <c r="L84" s="61" t="s">
        <v>19</v>
      </c>
      <c r="M84" s="61" t="s">
        <v>19</v>
      </c>
      <c r="N84" s="61" t="s">
        <v>19</v>
      </c>
      <c r="O84" s="61">
        <v>1</v>
      </c>
      <c r="P84" s="61">
        <v>1</v>
      </c>
      <c r="Q84" s="61">
        <v>1</v>
      </c>
      <c r="R84" s="61" t="s">
        <v>18</v>
      </c>
      <c r="S84" s="61" t="s">
        <v>18</v>
      </c>
      <c r="T84" s="61">
        <v>1</v>
      </c>
      <c r="U84" s="61" t="s">
        <v>19</v>
      </c>
      <c r="V84" s="61" t="s">
        <v>213</v>
      </c>
      <c r="W84" s="61" t="s">
        <v>465</v>
      </c>
    </row>
    <row r="85" spans="1:23" s="55" customFormat="1" x14ac:dyDescent="0.25">
      <c r="A85" s="55" t="s">
        <v>89</v>
      </c>
      <c r="B85" s="55" t="s">
        <v>393</v>
      </c>
      <c r="C85" s="55" t="s">
        <v>461</v>
      </c>
      <c r="D85" s="55" t="s">
        <v>9</v>
      </c>
      <c r="E85" s="55" t="s">
        <v>18</v>
      </c>
      <c r="F85" s="55" t="s">
        <v>98</v>
      </c>
      <c r="G85" s="55" t="s">
        <v>19</v>
      </c>
      <c r="H85" s="55" t="s">
        <v>18</v>
      </c>
      <c r="I85" s="55" t="s">
        <v>136</v>
      </c>
      <c r="J85" s="55" t="s">
        <v>462</v>
      </c>
      <c r="K85" s="55" t="s">
        <v>18</v>
      </c>
      <c r="L85" s="55" t="s">
        <v>19</v>
      </c>
      <c r="M85" s="55" t="s">
        <v>19</v>
      </c>
      <c r="N85" s="55" t="s">
        <v>19</v>
      </c>
      <c r="O85" s="55">
        <v>1</v>
      </c>
      <c r="P85" s="55">
        <v>1</v>
      </c>
      <c r="Q85" s="55">
        <v>1</v>
      </c>
      <c r="R85" s="55" t="s">
        <v>18</v>
      </c>
      <c r="S85" s="55" t="s">
        <v>18</v>
      </c>
      <c r="T85" s="55">
        <v>1</v>
      </c>
      <c r="U85" s="55" t="s">
        <v>19</v>
      </c>
      <c r="V85" s="55" t="s">
        <v>213</v>
      </c>
      <c r="W85" s="55" t="s">
        <v>463</v>
      </c>
    </row>
    <row r="86" spans="1:23" s="55" customFormat="1" x14ac:dyDescent="0.25">
      <c r="A86" s="61" t="s">
        <v>90</v>
      </c>
      <c r="B86" s="61" t="s">
        <v>393</v>
      </c>
      <c r="C86" s="61" t="s">
        <v>456</v>
      </c>
      <c r="D86" s="61" t="s">
        <v>323</v>
      </c>
      <c r="E86" s="61" t="s">
        <v>18</v>
      </c>
      <c r="F86" s="61" t="s">
        <v>98</v>
      </c>
      <c r="G86" s="61" t="s">
        <v>19</v>
      </c>
      <c r="H86" s="61" t="s">
        <v>19</v>
      </c>
      <c r="I86" s="95"/>
      <c r="J86" s="61" t="s">
        <v>328</v>
      </c>
      <c r="K86" s="61" t="s">
        <v>18</v>
      </c>
      <c r="L86" s="61" t="s">
        <v>19</v>
      </c>
      <c r="M86" s="61" t="s">
        <v>19</v>
      </c>
      <c r="N86" s="61" t="s">
        <v>19</v>
      </c>
      <c r="O86" s="61">
        <v>1</v>
      </c>
      <c r="P86" s="61">
        <v>1</v>
      </c>
      <c r="Q86" s="61">
        <v>1</v>
      </c>
      <c r="R86" s="61" t="s">
        <v>18</v>
      </c>
      <c r="S86" s="61" t="s">
        <v>18</v>
      </c>
      <c r="T86" s="61">
        <v>1</v>
      </c>
      <c r="U86" s="61" t="s">
        <v>19</v>
      </c>
      <c r="V86" s="61" t="s">
        <v>205</v>
      </c>
      <c r="W86" s="61"/>
    </row>
    <row r="87" spans="1:23" s="55" customFormat="1" x14ac:dyDescent="0.25">
      <c r="A87" s="61" t="s">
        <v>90</v>
      </c>
      <c r="B87" s="61" t="s">
        <v>393</v>
      </c>
      <c r="C87" s="61" t="s">
        <v>455</v>
      </c>
      <c r="D87" s="61" t="s">
        <v>323</v>
      </c>
      <c r="E87" s="61" t="s">
        <v>18</v>
      </c>
      <c r="F87" s="61" t="s">
        <v>97</v>
      </c>
      <c r="G87" s="61" t="s">
        <v>19</v>
      </c>
      <c r="H87" s="61" t="s">
        <v>19</v>
      </c>
      <c r="I87" s="95"/>
      <c r="J87" s="61" t="s">
        <v>328</v>
      </c>
      <c r="K87" s="61" t="s">
        <v>18</v>
      </c>
      <c r="L87" s="61" t="s">
        <v>19</v>
      </c>
      <c r="M87" s="61" t="s">
        <v>19</v>
      </c>
      <c r="N87" s="61" t="s">
        <v>19</v>
      </c>
      <c r="O87" s="61">
        <v>1</v>
      </c>
      <c r="P87" s="61">
        <v>1</v>
      </c>
      <c r="Q87" s="61">
        <v>1</v>
      </c>
      <c r="R87" s="61" t="s">
        <v>18</v>
      </c>
      <c r="S87" s="61" t="s">
        <v>18</v>
      </c>
      <c r="T87" s="61">
        <v>0</v>
      </c>
      <c r="U87" s="61" t="s">
        <v>19</v>
      </c>
      <c r="V87" s="61" t="s">
        <v>205</v>
      </c>
      <c r="W87" s="61"/>
    </row>
    <row r="88" spans="1:23" s="55" customFormat="1" x14ac:dyDescent="0.25">
      <c r="A88" s="61" t="s">
        <v>90</v>
      </c>
      <c r="B88" s="61" t="s">
        <v>393</v>
      </c>
      <c r="C88" s="61" t="s">
        <v>457</v>
      </c>
      <c r="D88" s="61" t="s">
        <v>323</v>
      </c>
      <c r="E88" s="61" t="s">
        <v>18</v>
      </c>
      <c r="F88" s="61" t="s">
        <v>98</v>
      </c>
      <c r="G88" s="61" t="s">
        <v>18</v>
      </c>
      <c r="H88" s="61" t="s">
        <v>19</v>
      </c>
      <c r="I88" s="95"/>
      <c r="J88" s="61" t="s">
        <v>458</v>
      </c>
      <c r="K88" s="61" t="s">
        <v>18</v>
      </c>
      <c r="L88" s="61" t="s">
        <v>19</v>
      </c>
      <c r="M88" s="61" t="s">
        <v>19</v>
      </c>
      <c r="N88" s="61" t="s">
        <v>19</v>
      </c>
      <c r="O88" s="61">
        <v>1</v>
      </c>
      <c r="P88" s="61">
        <v>1</v>
      </c>
      <c r="Q88" s="61">
        <v>1</v>
      </c>
      <c r="R88" s="61" t="s">
        <v>18</v>
      </c>
      <c r="S88" s="61" t="s">
        <v>18</v>
      </c>
      <c r="T88" s="61">
        <v>1</v>
      </c>
      <c r="U88" s="61" t="s">
        <v>18</v>
      </c>
      <c r="V88" s="61" t="s">
        <v>223</v>
      </c>
      <c r="W88" s="61"/>
    </row>
    <row r="89" spans="1:23" s="55" customFormat="1" ht="30" x14ac:dyDescent="0.25">
      <c r="A89" s="61" t="s">
        <v>91</v>
      </c>
      <c r="B89" s="61" t="s">
        <v>393</v>
      </c>
      <c r="C89" s="61" t="s">
        <v>452</v>
      </c>
      <c r="D89" s="61" t="s">
        <v>517</v>
      </c>
      <c r="E89" s="61" t="s">
        <v>18</v>
      </c>
      <c r="F89" s="61" t="s">
        <v>96</v>
      </c>
      <c r="G89" s="61" t="s">
        <v>19</v>
      </c>
      <c r="H89" s="61" t="s">
        <v>19</v>
      </c>
      <c r="I89" s="61" t="s">
        <v>136</v>
      </c>
      <c r="J89" s="61"/>
      <c r="K89" s="61" t="s">
        <v>18</v>
      </c>
      <c r="L89" s="61" t="s">
        <v>18</v>
      </c>
      <c r="M89" s="61" t="s">
        <v>18</v>
      </c>
      <c r="N89" s="61" t="s">
        <v>19</v>
      </c>
      <c r="O89" s="61">
        <v>1</v>
      </c>
      <c r="P89" s="61">
        <v>1</v>
      </c>
      <c r="Q89" s="61">
        <v>1</v>
      </c>
      <c r="R89" s="61" t="s">
        <v>18</v>
      </c>
      <c r="S89" s="61" t="s">
        <v>18</v>
      </c>
      <c r="T89" s="61">
        <v>1</v>
      </c>
      <c r="U89" s="61" t="s">
        <v>19</v>
      </c>
      <c r="V89" s="61" t="s">
        <v>220</v>
      </c>
      <c r="W89" s="119" t="s">
        <v>453</v>
      </c>
    </row>
    <row r="90" spans="1:23" s="55" customFormat="1" ht="45" x14ac:dyDescent="0.25">
      <c r="A90" s="61" t="s">
        <v>91</v>
      </c>
      <c r="B90" s="61" t="s">
        <v>393</v>
      </c>
      <c r="C90" s="61" t="s">
        <v>336</v>
      </c>
      <c r="D90" s="61" t="s">
        <v>517</v>
      </c>
      <c r="E90" s="61" t="s">
        <v>18</v>
      </c>
      <c r="F90" s="61" t="s">
        <v>97</v>
      </c>
      <c r="G90" s="61" t="s">
        <v>19</v>
      </c>
      <c r="H90" s="61" t="s">
        <v>19</v>
      </c>
      <c r="I90" s="61" t="s">
        <v>136</v>
      </c>
      <c r="J90" s="61"/>
      <c r="K90" s="61" t="s">
        <v>18</v>
      </c>
      <c r="L90" s="61" t="s">
        <v>18</v>
      </c>
      <c r="M90" s="61" t="s">
        <v>18</v>
      </c>
      <c r="N90" s="61" t="s">
        <v>19</v>
      </c>
      <c r="O90" s="61">
        <v>1</v>
      </c>
      <c r="P90" s="61">
        <v>1</v>
      </c>
      <c r="Q90" s="61">
        <v>1</v>
      </c>
      <c r="R90" s="61" t="s">
        <v>18</v>
      </c>
      <c r="S90" s="61" t="s">
        <v>18</v>
      </c>
      <c r="T90" s="61">
        <v>0</v>
      </c>
      <c r="U90" s="61"/>
      <c r="V90" s="61" t="s">
        <v>220</v>
      </c>
      <c r="W90" s="119" t="s">
        <v>451</v>
      </c>
    </row>
    <row r="91" spans="1:23" s="55" customFormat="1" ht="60" x14ac:dyDescent="0.25">
      <c r="A91" s="61" t="s">
        <v>91</v>
      </c>
      <c r="B91" s="61" t="s">
        <v>393</v>
      </c>
      <c r="C91" s="61" t="s">
        <v>449</v>
      </c>
      <c r="D91" s="61" t="s">
        <v>517</v>
      </c>
      <c r="E91" s="61" t="s">
        <v>18</v>
      </c>
      <c r="F91" s="61" t="s">
        <v>96</v>
      </c>
      <c r="G91" s="61" t="s">
        <v>19</v>
      </c>
      <c r="H91" s="61" t="s">
        <v>19</v>
      </c>
      <c r="I91" s="61" t="s">
        <v>136</v>
      </c>
      <c r="J91" s="61"/>
      <c r="K91" s="61" t="s">
        <v>18</v>
      </c>
      <c r="L91" s="61" t="s">
        <v>18</v>
      </c>
      <c r="M91" s="61" t="s">
        <v>18</v>
      </c>
      <c r="N91" s="61" t="s">
        <v>19</v>
      </c>
      <c r="O91" s="61">
        <v>1</v>
      </c>
      <c r="P91" s="61">
        <v>0</v>
      </c>
      <c r="Q91" s="61">
        <v>1</v>
      </c>
      <c r="R91" s="61" t="s">
        <v>18</v>
      </c>
      <c r="S91" s="61" t="s">
        <v>19</v>
      </c>
      <c r="T91" s="61">
        <v>1</v>
      </c>
      <c r="U91" s="61" t="s">
        <v>19</v>
      </c>
      <c r="V91" s="61" t="s">
        <v>219</v>
      </c>
      <c r="W91" s="119" t="s">
        <v>450</v>
      </c>
    </row>
    <row r="92" spans="1:23" s="55" customFormat="1" ht="30" x14ac:dyDescent="0.25">
      <c r="A92" s="119" t="s">
        <v>84</v>
      </c>
      <c r="B92" s="61" t="s">
        <v>519</v>
      </c>
      <c r="C92" s="119" t="s">
        <v>526</v>
      </c>
      <c r="D92" s="61" t="s">
        <v>9</v>
      </c>
      <c r="E92" s="61" t="s">
        <v>18</v>
      </c>
      <c r="F92" s="119" t="s">
        <v>98</v>
      </c>
      <c r="G92" s="119" t="s">
        <v>19</v>
      </c>
      <c r="H92" s="119" t="s">
        <v>19</v>
      </c>
      <c r="I92" s="119"/>
      <c r="J92" s="119"/>
      <c r="K92" s="119" t="s">
        <v>18</v>
      </c>
      <c r="L92" s="119" t="s">
        <v>19</v>
      </c>
      <c r="M92" s="119" t="s">
        <v>19</v>
      </c>
      <c r="N92" s="119" t="s">
        <v>18</v>
      </c>
      <c r="O92" s="119">
        <v>4</v>
      </c>
      <c r="P92" s="119">
        <v>2</v>
      </c>
      <c r="Q92" s="119">
        <v>4</v>
      </c>
      <c r="R92" s="119" t="s">
        <v>18</v>
      </c>
      <c r="S92" s="119" t="s">
        <v>18</v>
      </c>
      <c r="T92" s="119" t="s">
        <v>19</v>
      </c>
      <c r="U92" s="119" t="s">
        <v>18</v>
      </c>
      <c r="V92" s="119" t="s">
        <v>140</v>
      </c>
      <c r="W92" s="119"/>
    </row>
    <row r="93" spans="1:23" s="55" customFormat="1" x14ac:dyDescent="0.25">
      <c r="A93" s="119" t="s">
        <v>84</v>
      </c>
      <c r="B93" s="61" t="s">
        <v>519</v>
      </c>
      <c r="C93" s="119" t="s">
        <v>270</v>
      </c>
      <c r="D93" s="61" t="s">
        <v>9</v>
      </c>
      <c r="E93" s="61" t="s">
        <v>18</v>
      </c>
      <c r="F93" s="119" t="s">
        <v>96</v>
      </c>
      <c r="G93" s="119" t="s">
        <v>19</v>
      </c>
      <c r="H93" s="119" t="s">
        <v>19</v>
      </c>
      <c r="I93" s="119"/>
      <c r="J93" s="119"/>
      <c r="K93" s="119" t="s">
        <v>18</v>
      </c>
      <c r="L93" s="119" t="s">
        <v>18</v>
      </c>
      <c r="M93" s="119" t="s">
        <v>19</v>
      </c>
      <c r="N93" s="119" t="s">
        <v>18</v>
      </c>
      <c r="O93" s="119">
        <v>2</v>
      </c>
      <c r="P93" s="119">
        <v>1</v>
      </c>
      <c r="Q93" s="119">
        <v>1</v>
      </c>
      <c r="R93" s="119" t="s">
        <v>18</v>
      </c>
      <c r="S93" s="119" t="s">
        <v>18</v>
      </c>
      <c r="T93" s="119" t="s">
        <v>19</v>
      </c>
      <c r="U93" s="119" t="s">
        <v>18</v>
      </c>
      <c r="V93" s="119" t="s">
        <v>140</v>
      </c>
      <c r="W93" s="119"/>
    </row>
    <row r="94" spans="1:23" s="55" customFormat="1" ht="30" x14ac:dyDescent="0.25">
      <c r="A94" s="119" t="s">
        <v>84</v>
      </c>
      <c r="B94" s="61" t="s">
        <v>519</v>
      </c>
      <c r="C94" s="119" t="s">
        <v>527</v>
      </c>
      <c r="D94" s="61" t="s">
        <v>9</v>
      </c>
      <c r="E94" s="61" t="s">
        <v>18</v>
      </c>
      <c r="F94" s="119" t="s">
        <v>97</v>
      </c>
      <c r="G94" s="119" t="s">
        <v>19</v>
      </c>
      <c r="H94" s="119" t="s">
        <v>19</v>
      </c>
      <c r="I94" s="119"/>
      <c r="J94" s="119" t="s">
        <v>528</v>
      </c>
      <c r="K94" s="119" t="s">
        <v>18</v>
      </c>
      <c r="L94" s="119" t="s">
        <v>19</v>
      </c>
      <c r="M94" s="119" t="s">
        <v>19</v>
      </c>
      <c r="N94" s="119" t="s">
        <v>18</v>
      </c>
      <c r="O94" s="119">
        <v>4</v>
      </c>
      <c r="P94" s="119">
        <v>0</v>
      </c>
      <c r="Q94" s="119">
        <v>2</v>
      </c>
      <c r="R94" s="119" t="s">
        <v>18</v>
      </c>
      <c r="S94" s="119" t="s">
        <v>18</v>
      </c>
      <c r="T94" s="119" t="s">
        <v>19</v>
      </c>
      <c r="U94" s="119" t="s">
        <v>18</v>
      </c>
      <c r="V94" s="119" t="s">
        <v>140</v>
      </c>
      <c r="W94" s="119"/>
    </row>
    <row r="95" spans="1:23" s="55" customFormat="1" ht="30" x14ac:dyDescent="0.25">
      <c r="A95" s="119" t="s">
        <v>84</v>
      </c>
      <c r="B95" s="61" t="s">
        <v>519</v>
      </c>
      <c r="C95" s="119" t="s">
        <v>527</v>
      </c>
      <c r="D95" s="61" t="s">
        <v>9</v>
      </c>
      <c r="E95" s="61" t="s">
        <v>18</v>
      </c>
      <c r="F95" s="119" t="s">
        <v>98</v>
      </c>
      <c r="G95" s="119" t="s">
        <v>19</v>
      </c>
      <c r="H95" s="119" t="s">
        <v>19</v>
      </c>
      <c r="I95" s="119"/>
      <c r="J95" s="119" t="s">
        <v>528</v>
      </c>
      <c r="K95" s="119" t="s">
        <v>18</v>
      </c>
      <c r="L95" s="119" t="s">
        <v>19</v>
      </c>
      <c r="M95" s="119" t="s">
        <v>19</v>
      </c>
      <c r="N95" s="119" t="s">
        <v>18</v>
      </c>
      <c r="O95" s="119">
        <v>2</v>
      </c>
      <c r="P95" s="119">
        <v>1</v>
      </c>
      <c r="Q95" s="119">
        <v>1</v>
      </c>
      <c r="R95" s="119" t="s">
        <v>18</v>
      </c>
      <c r="S95" s="119" t="s">
        <v>18</v>
      </c>
      <c r="T95" s="119" t="s">
        <v>19</v>
      </c>
      <c r="U95" s="119" t="s">
        <v>18</v>
      </c>
      <c r="V95" s="119" t="s">
        <v>140</v>
      </c>
      <c r="W95" s="119"/>
    </row>
    <row r="96" spans="1:23" s="55" customFormat="1" ht="45" x14ac:dyDescent="0.25">
      <c r="A96" s="55" t="s">
        <v>89</v>
      </c>
      <c r="B96" s="55" t="s">
        <v>519</v>
      </c>
      <c r="C96" s="55" t="s">
        <v>555</v>
      </c>
      <c r="D96" s="55" t="s">
        <v>9</v>
      </c>
      <c r="E96" s="55" t="s">
        <v>18</v>
      </c>
      <c r="F96" s="55" t="s">
        <v>98</v>
      </c>
      <c r="G96" s="55" t="s">
        <v>19</v>
      </c>
      <c r="H96" s="55" t="s">
        <v>19</v>
      </c>
      <c r="I96" s="55" t="s">
        <v>136</v>
      </c>
      <c r="J96" s="55" t="s">
        <v>462</v>
      </c>
      <c r="K96" s="55" t="s">
        <v>18</v>
      </c>
      <c r="L96" s="55" t="s">
        <v>19</v>
      </c>
      <c r="M96" s="55" t="s">
        <v>19</v>
      </c>
      <c r="N96" s="55" t="s">
        <v>19</v>
      </c>
      <c r="O96" s="55">
        <v>1</v>
      </c>
      <c r="P96" s="55">
        <v>1</v>
      </c>
      <c r="Q96" s="55">
        <v>1</v>
      </c>
      <c r="R96" s="55" t="s">
        <v>18</v>
      </c>
      <c r="S96" s="55" t="s">
        <v>19</v>
      </c>
      <c r="T96" s="55">
        <v>1</v>
      </c>
      <c r="U96" s="55" t="s">
        <v>19</v>
      </c>
      <c r="V96" s="55" t="s">
        <v>213</v>
      </c>
      <c r="W96" s="60" t="s">
        <v>556</v>
      </c>
    </row>
    <row r="97" spans="1:23" s="55" customFormat="1" ht="30" x14ac:dyDescent="0.25">
      <c r="A97" s="55" t="s">
        <v>89</v>
      </c>
      <c r="B97" s="55" t="s">
        <v>519</v>
      </c>
      <c r="C97" s="55" t="s">
        <v>557</v>
      </c>
      <c r="D97" s="55" t="s">
        <v>9</v>
      </c>
      <c r="E97" s="55" t="s">
        <v>18</v>
      </c>
      <c r="F97" s="55" t="s">
        <v>97</v>
      </c>
      <c r="G97" s="55" t="s">
        <v>19</v>
      </c>
      <c r="H97" s="55" t="s">
        <v>19</v>
      </c>
      <c r="I97" s="55" t="s">
        <v>136</v>
      </c>
      <c r="J97" s="55" t="s">
        <v>462</v>
      </c>
      <c r="K97" s="55" t="s">
        <v>18</v>
      </c>
      <c r="L97" s="55" t="s">
        <v>19</v>
      </c>
      <c r="M97" s="55" t="s">
        <v>19</v>
      </c>
      <c r="N97" s="55" t="s">
        <v>19</v>
      </c>
      <c r="O97" s="55">
        <v>1</v>
      </c>
      <c r="P97" s="55">
        <v>1</v>
      </c>
      <c r="Q97" s="55">
        <v>1</v>
      </c>
      <c r="R97" s="55" t="s">
        <v>18</v>
      </c>
      <c r="S97" s="55" t="s">
        <v>19</v>
      </c>
      <c r="T97" s="55">
        <v>1</v>
      </c>
      <c r="U97" s="55" t="s">
        <v>19</v>
      </c>
      <c r="V97" s="55" t="s">
        <v>213</v>
      </c>
      <c r="W97" s="60" t="s">
        <v>558</v>
      </c>
    </row>
    <row r="98" spans="1:23" s="55" customFormat="1" ht="45" x14ac:dyDescent="0.25">
      <c r="A98" s="55" t="s">
        <v>91</v>
      </c>
      <c r="B98" s="55" t="s">
        <v>519</v>
      </c>
      <c r="C98" s="55" t="s">
        <v>603</v>
      </c>
      <c r="D98" s="55" t="s">
        <v>517</v>
      </c>
      <c r="E98" s="55" t="s">
        <v>19</v>
      </c>
      <c r="F98" s="55" t="s">
        <v>97</v>
      </c>
      <c r="G98" s="55" t="s">
        <v>19</v>
      </c>
      <c r="H98" s="55" t="s">
        <v>19</v>
      </c>
      <c r="I98" s="55" t="s">
        <v>136</v>
      </c>
      <c r="K98" s="55" t="s">
        <v>18</v>
      </c>
      <c r="L98" s="55" t="s">
        <v>19</v>
      </c>
      <c r="M98" s="55" t="s">
        <v>18</v>
      </c>
      <c r="N98" s="55" t="s">
        <v>19</v>
      </c>
      <c r="O98" s="55">
        <v>1</v>
      </c>
      <c r="P98" s="55">
        <v>1</v>
      </c>
      <c r="Q98" s="55">
        <v>1</v>
      </c>
      <c r="R98" s="55" t="s">
        <v>18</v>
      </c>
      <c r="S98" s="55" t="s">
        <v>18</v>
      </c>
      <c r="T98" s="55">
        <v>1</v>
      </c>
      <c r="U98" s="55" t="s">
        <v>19</v>
      </c>
      <c r="V98" s="55" t="s">
        <v>220</v>
      </c>
      <c r="W98" s="60" t="s">
        <v>604</v>
      </c>
    </row>
    <row r="99" spans="1:23" s="55" customFormat="1" ht="45" x14ac:dyDescent="0.25">
      <c r="A99" s="55" t="s">
        <v>91</v>
      </c>
      <c r="B99" s="55" t="s">
        <v>519</v>
      </c>
      <c r="C99" s="55" t="s">
        <v>607</v>
      </c>
      <c r="D99" s="55" t="s">
        <v>517</v>
      </c>
      <c r="E99" s="55" t="s">
        <v>19</v>
      </c>
      <c r="F99" s="55" t="s">
        <v>97</v>
      </c>
      <c r="G99" s="55" t="s">
        <v>19</v>
      </c>
      <c r="H99" s="55" t="s">
        <v>19</v>
      </c>
      <c r="I99" s="55" t="s">
        <v>136</v>
      </c>
      <c r="K99" s="55" t="s">
        <v>18</v>
      </c>
      <c r="L99" s="55" t="s">
        <v>19</v>
      </c>
      <c r="M99" s="55" t="s">
        <v>18</v>
      </c>
      <c r="N99" s="55" t="s">
        <v>19</v>
      </c>
      <c r="O99" s="55">
        <v>1</v>
      </c>
      <c r="P99" s="55">
        <v>1</v>
      </c>
      <c r="Q99" s="55">
        <v>1</v>
      </c>
      <c r="R99" s="55" t="s">
        <v>18</v>
      </c>
      <c r="S99" s="55" t="s">
        <v>18</v>
      </c>
      <c r="T99" s="55">
        <v>1</v>
      </c>
      <c r="U99" s="55" t="s">
        <v>19</v>
      </c>
      <c r="V99" s="55" t="s">
        <v>220</v>
      </c>
      <c r="W99" s="60" t="s">
        <v>608</v>
      </c>
    </row>
    <row r="100" spans="1:23" s="55" customFormat="1" ht="45" x14ac:dyDescent="0.25">
      <c r="A100" s="55" t="s">
        <v>91</v>
      </c>
      <c r="B100" s="55" t="s">
        <v>519</v>
      </c>
      <c r="C100" s="55" t="s">
        <v>600</v>
      </c>
      <c r="D100" s="55" t="s">
        <v>517</v>
      </c>
      <c r="E100" s="55" t="s">
        <v>19</v>
      </c>
      <c r="F100" s="55" t="s">
        <v>97</v>
      </c>
      <c r="G100" s="55" t="s">
        <v>19</v>
      </c>
      <c r="H100" s="55" t="s">
        <v>19</v>
      </c>
      <c r="I100" s="55" t="s">
        <v>136</v>
      </c>
      <c r="K100" s="55" t="s">
        <v>18</v>
      </c>
      <c r="L100" s="55" t="s">
        <v>19</v>
      </c>
      <c r="M100" s="55" t="s">
        <v>18</v>
      </c>
      <c r="N100" s="55" t="s">
        <v>19</v>
      </c>
      <c r="O100" s="55">
        <v>1</v>
      </c>
      <c r="P100" s="55">
        <v>1</v>
      </c>
      <c r="Q100" s="55">
        <v>1</v>
      </c>
      <c r="R100" s="55" t="s">
        <v>18</v>
      </c>
      <c r="S100" s="55" t="s">
        <v>18</v>
      </c>
      <c r="T100" s="55">
        <v>1</v>
      </c>
      <c r="U100" s="55" t="s">
        <v>18</v>
      </c>
      <c r="V100" s="55" t="s">
        <v>220</v>
      </c>
      <c r="W100" s="60" t="s">
        <v>601</v>
      </c>
    </row>
    <row r="101" spans="1:23" s="55" customFormat="1" ht="45" x14ac:dyDescent="0.25">
      <c r="A101" s="55" t="s">
        <v>91</v>
      </c>
      <c r="B101" s="55" t="s">
        <v>519</v>
      </c>
      <c r="C101" s="55" t="s">
        <v>334</v>
      </c>
      <c r="D101" s="55" t="s">
        <v>517</v>
      </c>
      <c r="E101" s="55" t="s">
        <v>19</v>
      </c>
      <c r="F101" s="55" t="s">
        <v>97</v>
      </c>
      <c r="G101" s="55" t="s">
        <v>19</v>
      </c>
      <c r="H101" s="55" t="s">
        <v>19</v>
      </c>
      <c r="I101" s="55" t="s">
        <v>136</v>
      </c>
      <c r="K101" s="55" t="s">
        <v>18</v>
      </c>
      <c r="L101" s="55" t="s">
        <v>19</v>
      </c>
      <c r="M101" s="55" t="s">
        <v>18</v>
      </c>
      <c r="N101" s="55" t="s">
        <v>19</v>
      </c>
      <c r="O101" s="55">
        <v>1</v>
      </c>
      <c r="P101" s="55">
        <v>1</v>
      </c>
      <c r="Q101" s="55">
        <v>1</v>
      </c>
      <c r="R101" s="55" t="s">
        <v>18</v>
      </c>
      <c r="S101" s="55" t="s">
        <v>18</v>
      </c>
      <c r="T101" s="55">
        <v>1</v>
      </c>
      <c r="U101" s="55" t="s">
        <v>19</v>
      </c>
      <c r="V101" s="55" t="s">
        <v>220</v>
      </c>
      <c r="W101" s="60" t="s">
        <v>602</v>
      </c>
    </row>
    <row r="102" spans="1:23" s="55" customFormat="1" ht="30" x14ac:dyDescent="0.25">
      <c r="A102" s="55" t="s">
        <v>91</v>
      </c>
      <c r="B102" s="55" t="s">
        <v>519</v>
      </c>
      <c r="C102" s="55" t="s">
        <v>605</v>
      </c>
      <c r="D102" s="55" t="s">
        <v>517</v>
      </c>
      <c r="E102" s="55" t="s">
        <v>19</v>
      </c>
      <c r="F102" s="55" t="s">
        <v>97</v>
      </c>
      <c r="G102" s="55" t="s">
        <v>19</v>
      </c>
      <c r="H102" s="55" t="s">
        <v>19</v>
      </c>
      <c r="I102" s="55" t="s">
        <v>136</v>
      </c>
      <c r="K102" s="55" t="s">
        <v>18</v>
      </c>
      <c r="L102" s="55" t="s">
        <v>19</v>
      </c>
      <c r="M102" s="55" t="s">
        <v>18</v>
      </c>
      <c r="N102" s="55" t="s">
        <v>19</v>
      </c>
      <c r="O102" s="55">
        <v>1</v>
      </c>
      <c r="P102" s="55">
        <v>1</v>
      </c>
      <c r="Q102" s="55">
        <v>1</v>
      </c>
      <c r="R102" s="55" t="s">
        <v>18</v>
      </c>
      <c r="S102" s="55" t="s">
        <v>18</v>
      </c>
      <c r="T102" s="55">
        <v>1</v>
      </c>
      <c r="U102" s="55" t="s">
        <v>19</v>
      </c>
      <c r="V102" s="55" t="s">
        <v>220</v>
      </c>
      <c r="W102" s="60" t="s">
        <v>606</v>
      </c>
    </row>
    <row r="103" spans="1:23" s="55" customFormat="1" x14ac:dyDescent="0.25">
      <c r="A103" s="55" t="s">
        <v>85</v>
      </c>
      <c r="B103" s="60" t="s">
        <v>610</v>
      </c>
      <c r="C103" s="55" t="s">
        <v>280</v>
      </c>
      <c r="D103" s="55" t="s">
        <v>7</v>
      </c>
      <c r="E103" s="55" t="s">
        <v>281</v>
      </c>
      <c r="F103" s="55" t="s">
        <v>96</v>
      </c>
      <c r="G103" s="55" t="s">
        <v>18</v>
      </c>
      <c r="H103" s="55" t="s">
        <v>19</v>
      </c>
      <c r="I103" s="55" t="s">
        <v>132</v>
      </c>
      <c r="J103" s="55" t="s">
        <v>282</v>
      </c>
      <c r="K103" s="55" t="s">
        <v>18</v>
      </c>
      <c r="L103" s="55" t="s">
        <v>19</v>
      </c>
      <c r="M103" s="55" t="s">
        <v>19</v>
      </c>
      <c r="N103" s="55" t="s">
        <v>18</v>
      </c>
      <c r="O103" s="55">
        <v>2</v>
      </c>
      <c r="P103" s="55">
        <v>2</v>
      </c>
      <c r="Q103" s="55">
        <v>1</v>
      </c>
      <c r="R103" s="55" t="s">
        <v>18</v>
      </c>
      <c r="S103" s="55" t="s">
        <v>18</v>
      </c>
      <c r="T103" s="55">
        <v>0</v>
      </c>
      <c r="U103" s="55" t="s">
        <v>19</v>
      </c>
      <c r="V103" s="55" t="s">
        <v>180</v>
      </c>
      <c r="W103" s="55" t="s">
        <v>644</v>
      </c>
    </row>
    <row r="104" spans="1:23" s="55" customFormat="1" x14ac:dyDescent="0.25">
      <c r="A104" s="55" t="s">
        <v>89</v>
      </c>
      <c r="B104" s="60" t="s">
        <v>610</v>
      </c>
      <c r="C104" s="55" t="s">
        <v>723</v>
      </c>
      <c r="D104" s="55" t="s">
        <v>9</v>
      </c>
      <c r="E104" s="55" t="s">
        <v>19</v>
      </c>
      <c r="F104" s="55" t="s">
        <v>98</v>
      </c>
      <c r="G104" s="55" t="s">
        <v>19</v>
      </c>
      <c r="H104" s="55" t="s">
        <v>19</v>
      </c>
      <c r="I104" s="55" t="s">
        <v>136</v>
      </c>
      <c r="J104" s="55" t="s">
        <v>462</v>
      </c>
      <c r="K104" s="55" t="s">
        <v>18</v>
      </c>
      <c r="L104" s="55" t="s">
        <v>19</v>
      </c>
      <c r="M104" s="55" t="s">
        <v>19</v>
      </c>
      <c r="N104" s="55" t="s">
        <v>19</v>
      </c>
      <c r="O104" s="55">
        <v>1</v>
      </c>
      <c r="P104" s="55">
        <v>1</v>
      </c>
      <c r="Q104" s="55">
        <v>1</v>
      </c>
      <c r="R104" s="55" t="s">
        <v>18</v>
      </c>
      <c r="S104" s="55" t="s">
        <v>18</v>
      </c>
      <c r="T104" s="55">
        <v>1</v>
      </c>
      <c r="U104" s="55" t="s">
        <v>19</v>
      </c>
      <c r="V104" s="55" t="s">
        <v>213</v>
      </c>
      <c r="W104" s="55" t="s">
        <v>724</v>
      </c>
    </row>
    <row r="105" spans="1:23" s="55" customFormat="1" x14ac:dyDescent="0.25">
      <c r="A105" s="55" t="s">
        <v>89</v>
      </c>
      <c r="B105" s="60" t="s">
        <v>610</v>
      </c>
      <c r="C105" s="55" t="s">
        <v>725</v>
      </c>
      <c r="D105" s="55" t="s">
        <v>9</v>
      </c>
      <c r="E105" s="55" t="s">
        <v>19</v>
      </c>
      <c r="F105" s="55" t="s">
        <v>98</v>
      </c>
      <c r="G105" s="55" t="s">
        <v>19</v>
      </c>
      <c r="H105" s="55" t="s">
        <v>19</v>
      </c>
      <c r="I105" s="55" t="s">
        <v>136</v>
      </c>
      <c r="J105" s="55" t="s">
        <v>462</v>
      </c>
      <c r="K105" s="55" t="s">
        <v>18</v>
      </c>
      <c r="L105" s="55" t="s">
        <v>19</v>
      </c>
      <c r="M105" s="55" t="s">
        <v>19</v>
      </c>
      <c r="N105" s="55" t="s">
        <v>19</v>
      </c>
      <c r="O105" s="55">
        <v>1</v>
      </c>
      <c r="P105" s="55">
        <v>0</v>
      </c>
      <c r="Q105" s="55">
        <v>1</v>
      </c>
      <c r="R105" s="55" t="s">
        <v>18</v>
      </c>
      <c r="S105" s="55" t="s">
        <v>18</v>
      </c>
      <c r="T105" s="55">
        <v>1</v>
      </c>
      <c r="U105" s="55" t="s">
        <v>19</v>
      </c>
      <c r="V105" s="55" t="s">
        <v>213</v>
      </c>
      <c r="W105" s="55" t="s">
        <v>726</v>
      </c>
    </row>
    <row r="106" spans="1:23" s="55" customFormat="1" x14ac:dyDescent="0.25">
      <c r="A106" s="55" t="s">
        <v>89</v>
      </c>
      <c r="B106" s="60" t="s">
        <v>610</v>
      </c>
      <c r="C106" s="55" t="s">
        <v>721</v>
      </c>
      <c r="D106" s="55" t="s">
        <v>9</v>
      </c>
      <c r="E106" s="55" t="s">
        <v>19</v>
      </c>
      <c r="F106" s="55" t="s">
        <v>98</v>
      </c>
      <c r="G106" s="55" t="s">
        <v>19</v>
      </c>
      <c r="H106" s="55" t="s">
        <v>19</v>
      </c>
      <c r="I106" s="55" t="s">
        <v>136</v>
      </c>
      <c r="J106" s="55" t="s">
        <v>462</v>
      </c>
      <c r="K106" s="55" t="s">
        <v>18</v>
      </c>
      <c r="L106" s="55" t="s">
        <v>19</v>
      </c>
      <c r="M106" s="55" t="s">
        <v>19</v>
      </c>
      <c r="N106" s="55" t="s">
        <v>19</v>
      </c>
      <c r="O106" s="55">
        <v>1</v>
      </c>
      <c r="P106" s="55">
        <v>1</v>
      </c>
      <c r="Q106" s="55">
        <v>1</v>
      </c>
      <c r="R106" s="55" t="s">
        <v>18</v>
      </c>
      <c r="S106" s="55" t="s">
        <v>18</v>
      </c>
      <c r="T106" s="55">
        <v>1</v>
      </c>
      <c r="U106" s="55" t="s">
        <v>18</v>
      </c>
      <c r="V106" s="55" t="s">
        <v>213</v>
      </c>
      <c r="W106" s="55" t="s">
        <v>722</v>
      </c>
    </row>
    <row r="107" spans="1:23" s="55" customFormat="1" x14ac:dyDescent="0.25">
      <c r="A107" s="55" t="s">
        <v>89</v>
      </c>
      <c r="B107" s="60" t="s">
        <v>610</v>
      </c>
      <c r="C107" s="55" t="s">
        <v>717</v>
      </c>
      <c r="D107" s="55" t="s">
        <v>9</v>
      </c>
      <c r="E107" s="55" t="s">
        <v>19</v>
      </c>
      <c r="F107" s="55" t="s">
        <v>98</v>
      </c>
      <c r="G107" s="55" t="s">
        <v>19</v>
      </c>
      <c r="H107" s="55" t="s">
        <v>19</v>
      </c>
      <c r="I107" s="55" t="s">
        <v>136</v>
      </c>
      <c r="J107" s="55" t="s">
        <v>462</v>
      </c>
      <c r="K107" s="55" t="s">
        <v>18</v>
      </c>
      <c r="L107" s="55" t="s">
        <v>19</v>
      </c>
      <c r="M107" s="55" t="s">
        <v>19</v>
      </c>
      <c r="N107" s="55" t="s">
        <v>19</v>
      </c>
      <c r="O107" s="55">
        <v>1</v>
      </c>
      <c r="P107" s="55">
        <v>1</v>
      </c>
      <c r="Q107" s="55">
        <v>1</v>
      </c>
      <c r="R107" s="55" t="s">
        <v>18</v>
      </c>
      <c r="S107" s="55" t="s">
        <v>18</v>
      </c>
      <c r="T107" s="55">
        <v>1</v>
      </c>
      <c r="U107" s="55" t="s">
        <v>19</v>
      </c>
      <c r="V107" s="55" t="s">
        <v>213</v>
      </c>
      <c r="W107" s="55" t="s">
        <v>718</v>
      </c>
    </row>
    <row r="108" spans="1:23" s="61" customFormat="1" ht="15" customHeight="1" x14ac:dyDescent="0.25">
      <c r="A108" s="55" t="s">
        <v>89</v>
      </c>
      <c r="B108" s="60" t="s">
        <v>610</v>
      </c>
      <c r="C108" s="55" t="s">
        <v>719</v>
      </c>
      <c r="D108" s="55" t="s">
        <v>9</v>
      </c>
      <c r="E108" s="55" t="s">
        <v>18</v>
      </c>
      <c r="F108" s="55" t="s">
        <v>98</v>
      </c>
      <c r="G108" s="55" t="s">
        <v>19</v>
      </c>
      <c r="H108" s="55" t="s">
        <v>19</v>
      </c>
      <c r="I108" s="55" t="s">
        <v>136</v>
      </c>
      <c r="J108" s="55" t="s">
        <v>462</v>
      </c>
      <c r="K108" s="55" t="s">
        <v>18</v>
      </c>
      <c r="L108" s="55" t="s">
        <v>19</v>
      </c>
      <c r="M108" s="55" t="s">
        <v>19</v>
      </c>
      <c r="N108" s="55" t="s">
        <v>19</v>
      </c>
      <c r="O108" s="55">
        <v>1</v>
      </c>
      <c r="P108" s="55">
        <v>0</v>
      </c>
      <c r="Q108" s="55">
        <v>1</v>
      </c>
      <c r="R108" s="55" t="s">
        <v>18</v>
      </c>
      <c r="S108" s="55" t="s">
        <v>18</v>
      </c>
      <c r="T108" s="55">
        <v>1</v>
      </c>
      <c r="U108" s="55" t="s">
        <v>19</v>
      </c>
      <c r="V108" s="55" t="s">
        <v>213</v>
      </c>
      <c r="W108" s="55" t="s">
        <v>720</v>
      </c>
    </row>
    <row r="109" spans="1:23" s="55" customFormat="1" x14ac:dyDescent="0.25">
      <c r="A109" s="55" t="s">
        <v>89</v>
      </c>
      <c r="B109" s="60" t="s">
        <v>610</v>
      </c>
      <c r="C109" s="55" t="s">
        <v>635</v>
      </c>
      <c r="D109" s="55" t="s">
        <v>9</v>
      </c>
      <c r="E109" s="55" t="s">
        <v>18</v>
      </c>
      <c r="F109" s="55" t="s">
        <v>98</v>
      </c>
      <c r="G109" s="55" t="s">
        <v>19</v>
      </c>
      <c r="H109" s="55" t="s">
        <v>19</v>
      </c>
      <c r="I109" s="55" t="s">
        <v>136</v>
      </c>
      <c r="J109" s="55" t="s">
        <v>462</v>
      </c>
      <c r="K109" s="55" t="s">
        <v>18</v>
      </c>
      <c r="L109" s="55" t="s">
        <v>19</v>
      </c>
      <c r="M109" s="55" t="s">
        <v>19</v>
      </c>
      <c r="N109" s="55" t="s">
        <v>19</v>
      </c>
      <c r="O109" s="55">
        <v>1</v>
      </c>
      <c r="P109" s="55">
        <v>1</v>
      </c>
      <c r="Q109" s="55">
        <v>1</v>
      </c>
      <c r="R109" s="55" t="s">
        <v>18</v>
      </c>
      <c r="S109" s="55" t="s">
        <v>18</v>
      </c>
      <c r="T109" s="55">
        <v>1</v>
      </c>
      <c r="U109" s="55" t="s">
        <v>19</v>
      </c>
      <c r="V109" s="55" t="s">
        <v>213</v>
      </c>
      <c r="W109" s="55" t="s">
        <v>727</v>
      </c>
    </row>
    <row r="110" spans="1:23" s="55" customFormat="1" ht="30" x14ac:dyDescent="0.25">
      <c r="A110" s="61" t="s">
        <v>86</v>
      </c>
      <c r="B110" s="61" t="s">
        <v>611</v>
      </c>
      <c r="C110" s="55" t="s">
        <v>756</v>
      </c>
      <c r="D110" s="61" t="s">
        <v>13</v>
      </c>
      <c r="E110" s="61" t="s">
        <v>18</v>
      </c>
      <c r="F110" s="61" t="s">
        <v>98</v>
      </c>
      <c r="G110" s="61" t="s">
        <v>19</v>
      </c>
      <c r="H110" s="61" t="s">
        <v>19</v>
      </c>
      <c r="I110" s="55" t="s">
        <v>296</v>
      </c>
      <c r="J110" s="55" t="s">
        <v>296</v>
      </c>
      <c r="K110" s="61" t="s">
        <v>18</v>
      </c>
      <c r="L110" s="61" t="s">
        <v>19</v>
      </c>
      <c r="M110" s="61" t="s">
        <v>19</v>
      </c>
      <c r="N110" s="61" t="s">
        <v>19</v>
      </c>
      <c r="O110" s="55">
        <v>1</v>
      </c>
      <c r="P110" s="55">
        <v>1</v>
      </c>
      <c r="Q110" s="55">
        <v>1</v>
      </c>
      <c r="R110" s="61" t="s">
        <v>18</v>
      </c>
      <c r="S110" s="61" t="s">
        <v>19</v>
      </c>
      <c r="T110" s="55">
        <v>1</v>
      </c>
      <c r="U110" s="61" t="s">
        <v>19</v>
      </c>
      <c r="V110" s="61" t="s">
        <v>165</v>
      </c>
      <c r="W110" s="60" t="s">
        <v>757</v>
      </c>
    </row>
    <row r="111" spans="1:23" s="55" customFormat="1" x14ac:dyDescent="0.25">
      <c r="A111" s="61" t="s">
        <v>86</v>
      </c>
      <c r="B111" s="61" t="s">
        <v>611</v>
      </c>
      <c r="C111" s="55" t="s">
        <v>760</v>
      </c>
      <c r="D111" s="61" t="s">
        <v>13</v>
      </c>
      <c r="E111" s="61" t="s">
        <v>18</v>
      </c>
      <c r="F111" s="61" t="s">
        <v>98</v>
      </c>
      <c r="G111" s="61" t="s">
        <v>19</v>
      </c>
      <c r="H111" s="61" t="s">
        <v>19</v>
      </c>
      <c r="I111" s="55" t="s">
        <v>291</v>
      </c>
      <c r="J111" s="61" t="s">
        <v>291</v>
      </c>
      <c r="K111" s="61" t="s">
        <v>18</v>
      </c>
      <c r="L111" s="61" t="s">
        <v>19</v>
      </c>
      <c r="M111" s="61" t="s">
        <v>19</v>
      </c>
      <c r="N111" s="61" t="s">
        <v>19</v>
      </c>
      <c r="O111" s="61">
        <v>1</v>
      </c>
      <c r="P111" s="55">
        <v>1</v>
      </c>
      <c r="Q111" s="55">
        <v>1</v>
      </c>
      <c r="R111" s="61" t="s">
        <v>18</v>
      </c>
      <c r="S111" s="61" t="s">
        <v>19</v>
      </c>
      <c r="T111" s="61">
        <v>0</v>
      </c>
      <c r="U111" s="61" t="s">
        <v>18</v>
      </c>
      <c r="V111" s="61" t="s">
        <v>165</v>
      </c>
      <c r="W111" s="60"/>
    </row>
    <row r="112" spans="1:23" s="55" customFormat="1" ht="30" x14ac:dyDescent="0.25">
      <c r="A112" s="61" t="s">
        <v>86</v>
      </c>
      <c r="B112" s="61" t="s">
        <v>611</v>
      </c>
      <c r="C112" s="55" t="s">
        <v>761</v>
      </c>
      <c r="D112" s="61" t="s">
        <v>13</v>
      </c>
      <c r="E112" s="61" t="s">
        <v>18</v>
      </c>
      <c r="F112" s="61" t="s">
        <v>98</v>
      </c>
      <c r="G112" s="61" t="s">
        <v>19</v>
      </c>
      <c r="H112" s="61" t="s">
        <v>19</v>
      </c>
      <c r="I112" s="55" t="s">
        <v>296</v>
      </c>
      <c r="J112" s="55" t="s">
        <v>296</v>
      </c>
      <c r="K112" s="61" t="s">
        <v>18</v>
      </c>
      <c r="L112" s="61" t="s">
        <v>19</v>
      </c>
      <c r="M112" s="61" t="s">
        <v>19</v>
      </c>
      <c r="N112" s="61" t="s">
        <v>19</v>
      </c>
      <c r="O112" s="55">
        <v>2</v>
      </c>
      <c r="P112" s="55">
        <v>2</v>
      </c>
      <c r="Q112" s="55">
        <v>2</v>
      </c>
      <c r="R112" s="61" t="s">
        <v>18</v>
      </c>
      <c r="S112" s="61" t="s">
        <v>19</v>
      </c>
      <c r="T112" s="61">
        <v>1</v>
      </c>
      <c r="U112" s="61" t="s">
        <v>18</v>
      </c>
      <c r="V112" s="61" t="s">
        <v>165</v>
      </c>
      <c r="W112" s="60" t="s">
        <v>762</v>
      </c>
    </row>
    <row r="113" spans="1:23" s="55" customFormat="1" ht="60" x14ac:dyDescent="0.25">
      <c r="A113" s="61" t="s">
        <v>86</v>
      </c>
      <c r="B113" s="61" t="s">
        <v>611</v>
      </c>
      <c r="C113" s="55" t="s">
        <v>763</v>
      </c>
      <c r="D113" s="61" t="s">
        <v>13</v>
      </c>
      <c r="E113" s="61" t="s">
        <v>18</v>
      </c>
      <c r="F113" s="61" t="s">
        <v>96</v>
      </c>
      <c r="G113" s="61" t="s">
        <v>19</v>
      </c>
      <c r="H113" s="61" t="s">
        <v>19</v>
      </c>
      <c r="J113" s="55" t="s">
        <v>291</v>
      </c>
      <c r="K113" s="61" t="s">
        <v>18</v>
      </c>
      <c r="L113" s="61" t="s">
        <v>18</v>
      </c>
      <c r="M113" s="61" t="s">
        <v>19</v>
      </c>
      <c r="N113" s="61" t="s">
        <v>19</v>
      </c>
      <c r="O113" s="61">
        <v>1</v>
      </c>
      <c r="P113" s="55">
        <v>1</v>
      </c>
      <c r="Q113" s="55">
        <v>1</v>
      </c>
      <c r="R113" s="61" t="s">
        <v>18</v>
      </c>
      <c r="S113" s="61" t="s">
        <v>19</v>
      </c>
      <c r="T113" s="55">
        <v>1</v>
      </c>
      <c r="U113" s="61" t="s">
        <v>18</v>
      </c>
      <c r="V113" s="61" t="s">
        <v>165</v>
      </c>
      <c r="W113" s="60" t="s">
        <v>764</v>
      </c>
    </row>
    <row r="114" spans="1:23" s="55" customFormat="1" ht="14.45" customHeight="1" x14ac:dyDescent="0.25">
      <c r="A114" s="61" t="s">
        <v>86</v>
      </c>
      <c r="B114" s="61" t="s">
        <v>611</v>
      </c>
      <c r="C114" s="55" t="s">
        <v>765</v>
      </c>
      <c r="D114" s="61" t="s">
        <v>13</v>
      </c>
      <c r="E114" s="61" t="s">
        <v>18</v>
      </c>
      <c r="F114" s="61" t="s">
        <v>98</v>
      </c>
      <c r="G114" s="61" t="s">
        <v>19</v>
      </c>
      <c r="H114" s="61" t="s">
        <v>19</v>
      </c>
      <c r="I114" s="55" t="s">
        <v>296</v>
      </c>
      <c r="J114" s="55" t="s">
        <v>296</v>
      </c>
      <c r="K114" s="61" t="s">
        <v>18</v>
      </c>
      <c r="L114" s="61" t="s">
        <v>19</v>
      </c>
      <c r="M114" s="61" t="s">
        <v>19</v>
      </c>
      <c r="N114" s="61" t="s">
        <v>19</v>
      </c>
      <c r="O114" s="61">
        <v>1</v>
      </c>
      <c r="P114" s="55">
        <v>1</v>
      </c>
      <c r="Q114" s="55">
        <v>1</v>
      </c>
      <c r="R114" s="61" t="s">
        <v>19</v>
      </c>
      <c r="S114" s="61" t="s">
        <v>19</v>
      </c>
      <c r="T114" s="55">
        <v>1</v>
      </c>
      <c r="U114" s="61" t="s">
        <v>18</v>
      </c>
      <c r="V114" s="61" t="s">
        <v>165</v>
      </c>
      <c r="W114" s="60" t="s">
        <v>766</v>
      </c>
    </row>
    <row r="115" spans="1:23" s="55" customFormat="1" ht="30" x14ac:dyDescent="0.25">
      <c r="A115" s="61" t="s">
        <v>86</v>
      </c>
      <c r="B115" s="61" t="s">
        <v>611</v>
      </c>
      <c r="C115" s="55" t="s">
        <v>771</v>
      </c>
      <c r="D115" s="61" t="s">
        <v>13</v>
      </c>
      <c r="E115" s="61" t="s">
        <v>18</v>
      </c>
      <c r="F115" s="61" t="s">
        <v>98</v>
      </c>
      <c r="G115" s="61" t="s">
        <v>19</v>
      </c>
      <c r="H115" s="61" t="s">
        <v>19</v>
      </c>
      <c r="I115" s="55" t="s">
        <v>296</v>
      </c>
      <c r="J115" s="55" t="s">
        <v>296</v>
      </c>
      <c r="K115" s="61" t="s">
        <v>18</v>
      </c>
      <c r="L115" s="61" t="s">
        <v>19</v>
      </c>
      <c r="M115" s="61" t="s">
        <v>19</v>
      </c>
      <c r="N115" s="61" t="s">
        <v>19</v>
      </c>
      <c r="O115" s="61">
        <v>1</v>
      </c>
      <c r="P115" s="55">
        <v>1</v>
      </c>
      <c r="Q115" s="55">
        <v>1</v>
      </c>
      <c r="R115" s="61" t="s">
        <v>18</v>
      </c>
      <c r="S115" s="61" t="s">
        <v>19</v>
      </c>
      <c r="T115" s="55">
        <v>0</v>
      </c>
      <c r="U115" s="61" t="s">
        <v>18</v>
      </c>
      <c r="V115" s="61" t="s">
        <v>165</v>
      </c>
      <c r="W115" s="60" t="s">
        <v>772</v>
      </c>
    </row>
    <row r="116" spans="1:23" s="55" customFormat="1" ht="45" x14ac:dyDescent="0.25">
      <c r="A116" s="61" t="s">
        <v>86</v>
      </c>
      <c r="B116" s="61" t="s">
        <v>611</v>
      </c>
      <c r="C116" s="61" t="s">
        <v>752</v>
      </c>
      <c r="D116" s="61" t="s">
        <v>13</v>
      </c>
      <c r="E116" s="61" t="s">
        <v>18</v>
      </c>
      <c r="F116" s="61" t="s">
        <v>98</v>
      </c>
      <c r="G116" s="61" t="s">
        <v>19</v>
      </c>
      <c r="H116" s="61" t="s">
        <v>19</v>
      </c>
      <c r="I116" s="61"/>
      <c r="J116" s="55" t="s">
        <v>296</v>
      </c>
      <c r="K116" s="61" t="s">
        <v>18</v>
      </c>
      <c r="L116" s="61" t="s">
        <v>19</v>
      </c>
      <c r="M116" s="61" t="s">
        <v>19</v>
      </c>
      <c r="N116" s="61" t="s">
        <v>19</v>
      </c>
      <c r="O116" s="61">
        <v>2</v>
      </c>
      <c r="P116" s="61">
        <v>2</v>
      </c>
      <c r="Q116" s="61">
        <v>2</v>
      </c>
      <c r="R116" s="61" t="s">
        <v>18</v>
      </c>
      <c r="S116" s="61" t="s">
        <v>19</v>
      </c>
      <c r="T116" s="61">
        <v>2</v>
      </c>
      <c r="U116" s="61" t="s">
        <v>19</v>
      </c>
      <c r="V116" s="61" t="s">
        <v>165</v>
      </c>
      <c r="W116" s="119" t="s">
        <v>753</v>
      </c>
    </row>
    <row r="117" spans="1:23" s="55" customFormat="1" ht="45" x14ac:dyDescent="0.25">
      <c r="A117" s="61" t="s">
        <v>86</v>
      </c>
      <c r="B117" s="61" t="s">
        <v>611</v>
      </c>
      <c r="C117" s="61" t="s">
        <v>754</v>
      </c>
      <c r="D117" s="61" t="s">
        <v>13</v>
      </c>
      <c r="E117" s="61" t="s">
        <v>18</v>
      </c>
      <c r="F117" s="61" t="s">
        <v>98</v>
      </c>
      <c r="G117" s="61" t="s">
        <v>19</v>
      </c>
      <c r="H117" s="61" t="s">
        <v>19</v>
      </c>
      <c r="I117" s="61"/>
      <c r="J117" s="61" t="s">
        <v>25</v>
      </c>
      <c r="K117" s="61" t="s">
        <v>18</v>
      </c>
      <c r="L117" s="61" t="s">
        <v>19</v>
      </c>
      <c r="M117" s="61" t="s">
        <v>19</v>
      </c>
      <c r="N117" s="61" t="s">
        <v>19</v>
      </c>
      <c r="O117" s="61">
        <v>1</v>
      </c>
      <c r="P117" s="61">
        <v>1</v>
      </c>
      <c r="Q117" s="61">
        <v>1</v>
      </c>
      <c r="R117" s="61" t="s">
        <v>18</v>
      </c>
      <c r="S117" s="61" t="s">
        <v>19</v>
      </c>
      <c r="T117" s="61">
        <v>1</v>
      </c>
      <c r="U117" s="61" t="s">
        <v>19</v>
      </c>
      <c r="V117" s="61" t="s">
        <v>192</v>
      </c>
      <c r="W117" s="119" t="s">
        <v>755</v>
      </c>
    </row>
    <row r="118" spans="1:23" s="55" customFormat="1" ht="45" x14ac:dyDescent="0.25">
      <c r="A118" s="61" t="s">
        <v>86</v>
      </c>
      <c r="B118" s="61" t="s">
        <v>611</v>
      </c>
      <c r="C118" s="55" t="s">
        <v>767</v>
      </c>
      <c r="D118" s="61" t="s">
        <v>13</v>
      </c>
      <c r="E118" s="61" t="s">
        <v>18</v>
      </c>
      <c r="F118" s="61" t="s">
        <v>96</v>
      </c>
      <c r="G118" s="61" t="s">
        <v>19</v>
      </c>
      <c r="H118" s="61" t="s">
        <v>19</v>
      </c>
      <c r="I118" s="55" t="s">
        <v>296</v>
      </c>
      <c r="J118" s="55" t="s">
        <v>296</v>
      </c>
      <c r="K118" s="61" t="s">
        <v>18</v>
      </c>
      <c r="L118" s="61" t="s">
        <v>18</v>
      </c>
      <c r="M118" s="61" t="s">
        <v>19</v>
      </c>
      <c r="N118" s="61" t="s">
        <v>19</v>
      </c>
      <c r="O118" s="55">
        <v>1</v>
      </c>
      <c r="P118" s="55">
        <v>1</v>
      </c>
      <c r="Q118" s="55">
        <v>1</v>
      </c>
      <c r="R118" s="61" t="s">
        <v>18</v>
      </c>
      <c r="S118" s="61" t="s">
        <v>19</v>
      </c>
      <c r="T118" s="61">
        <v>1</v>
      </c>
      <c r="U118" s="61" t="s">
        <v>18</v>
      </c>
      <c r="V118" s="61" t="s">
        <v>165</v>
      </c>
      <c r="W118" s="60" t="s">
        <v>768</v>
      </c>
    </row>
    <row r="119" spans="1:23" s="61" customFormat="1" ht="30" x14ac:dyDescent="0.25">
      <c r="A119" s="61" t="s">
        <v>86</v>
      </c>
      <c r="B119" s="61" t="s">
        <v>611</v>
      </c>
      <c r="C119" s="55" t="s">
        <v>769</v>
      </c>
      <c r="D119" s="61" t="s">
        <v>13</v>
      </c>
      <c r="E119" s="61" t="s">
        <v>18</v>
      </c>
      <c r="F119" s="61" t="s">
        <v>98</v>
      </c>
      <c r="G119" s="61" t="s">
        <v>19</v>
      </c>
      <c r="H119" s="61" t="s">
        <v>19</v>
      </c>
      <c r="I119" s="55"/>
      <c r="J119" s="55"/>
      <c r="K119" s="61" t="s">
        <v>18</v>
      </c>
      <c r="L119" s="61" t="s">
        <v>19</v>
      </c>
      <c r="M119" s="61" t="s">
        <v>19</v>
      </c>
      <c r="N119" s="61" t="s">
        <v>19</v>
      </c>
      <c r="O119" s="61">
        <v>1</v>
      </c>
      <c r="P119" s="55">
        <v>1</v>
      </c>
      <c r="Q119" s="55">
        <v>1</v>
      </c>
      <c r="R119" s="61" t="s">
        <v>18</v>
      </c>
      <c r="S119" s="61" t="s">
        <v>19</v>
      </c>
      <c r="T119" s="61">
        <v>0</v>
      </c>
      <c r="U119" s="61" t="s">
        <v>18</v>
      </c>
      <c r="V119" s="61" t="s">
        <v>165</v>
      </c>
      <c r="W119" s="60" t="s">
        <v>770</v>
      </c>
    </row>
    <row r="120" spans="1:23" s="61" customFormat="1" ht="30" x14ac:dyDescent="0.25">
      <c r="A120" s="61" t="s">
        <v>86</v>
      </c>
      <c r="B120" s="61" t="s">
        <v>611</v>
      </c>
      <c r="C120" s="55" t="s">
        <v>773</v>
      </c>
      <c r="D120" s="61" t="s">
        <v>13</v>
      </c>
      <c r="E120" s="61" t="s">
        <v>18</v>
      </c>
      <c r="F120" s="61" t="s">
        <v>98</v>
      </c>
      <c r="G120" s="61" t="s">
        <v>19</v>
      </c>
      <c r="H120" s="61" t="s">
        <v>19</v>
      </c>
      <c r="I120" s="55" t="s">
        <v>291</v>
      </c>
      <c r="J120" s="55" t="s">
        <v>291</v>
      </c>
      <c r="K120" s="61" t="s">
        <v>18</v>
      </c>
      <c r="L120" s="61" t="s">
        <v>19</v>
      </c>
      <c r="M120" s="61" t="s">
        <v>19</v>
      </c>
      <c r="N120" s="61" t="s">
        <v>19</v>
      </c>
      <c r="O120" s="55">
        <v>1</v>
      </c>
      <c r="P120" s="55">
        <v>1</v>
      </c>
      <c r="Q120" s="55">
        <v>1</v>
      </c>
      <c r="R120" s="61" t="s">
        <v>18</v>
      </c>
      <c r="S120" s="61" t="s">
        <v>19</v>
      </c>
      <c r="T120" s="55">
        <v>1</v>
      </c>
      <c r="U120" s="61" t="s">
        <v>19</v>
      </c>
      <c r="V120" s="61" t="s">
        <v>165</v>
      </c>
      <c r="W120" s="60" t="s">
        <v>774</v>
      </c>
    </row>
    <row r="121" spans="1:23" s="55" customFormat="1" x14ac:dyDescent="0.25">
      <c r="A121" s="61" t="s">
        <v>86</v>
      </c>
      <c r="B121" s="61" t="s">
        <v>611</v>
      </c>
      <c r="C121" s="55" t="s">
        <v>775</v>
      </c>
      <c r="D121" s="61" t="s">
        <v>13</v>
      </c>
      <c r="E121" s="61" t="s">
        <v>18</v>
      </c>
      <c r="F121" s="61" t="s">
        <v>98</v>
      </c>
      <c r="G121" s="55" t="s">
        <v>18</v>
      </c>
      <c r="H121" s="55" t="s">
        <v>19</v>
      </c>
      <c r="J121" s="55" t="s">
        <v>291</v>
      </c>
      <c r="K121" s="55" t="s">
        <v>18</v>
      </c>
      <c r="L121" s="55" t="s">
        <v>19</v>
      </c>
      <c r="M121" s="55" t="s">
        <v>19</v>
      </c>
      <c r="N121" s="55" t="s">
        <v>19</v>
      </c>
      <c r="O121" s="55">
        <v>1</v>
      </c>
      <c r="P121" s="55">
        <v>1</v>
      </c>
      <c r="Q121" s="55">
        <v>1</v>
      </c>
      <c r="R121" s="55" t="s">
        <v>18</v>
      </c>
      <c r="S121" s="55" t="s">
        <v>19</v>
      </c>
      <c r="T121" s="55">
        <v>1</v>
      </c>
      <c r="U121" s="55" t="s">
        <v>19</v>
      </c>
      <c r="V121" s="55" t="s">
        <v>167</v>
      </c>
      <c r="W121" s="55" t="s">
        <v>776</v>
      </c>
    </row>
    <row r="122" spans="1:23" s="55" customFormat="1" ht="30" x14ac:dyDescent="0.25">
      <c r="A122" s="61" t="s">
        <v>86</v>
      </c>
      <c r="B122" s="61" t="s">
        <v>611</v>
      </c>
      <c r="C122" s="55" t="s">
        <v>758</v>
      </c>
      <c r="D122" s="61" t="s">
        <v>13</v>
      </c>
      <c r="E122" s="61" t="s">
        <v>18</v>
      </c>
      <c r="F122" s="61" t="s">
        <v>98</v>
      </c>
      <c r="G122" s="61" t="s">
        <v>19</v>
      </c>
      <c r="H122" s="61" t="s">
        <v>19</v>
      </c>
      <c r="J122" s="61" t="s">
        <v>291</v>
      </c>
      <c r="K122" s="61" t="s">
        <v>18</v>
      </c>
      <c r="L122" s="61" t="s">
        <v>19</v>
      </c>
      <c r="M122" s="61" t="s">
        <v>19</v>
      </c>
      <c r="N122" s="61" t="s">
        <v>19</v>
      </c>
      <c r="O122" s="61">
        <v>1</v>
      </c>
      <c r="P122" s="55">
        <v>1</v>
      </c>
      <c r="Q122" s="55">
        <v>1</v>
      </c>
      <c r="R122" s="61" t="s">
        <v>18</v>
      </c>
      <c r="S122" s="61" t="s">
        <v>19</v>
      </c>
      <c r="T122" s="55">
        <v>1</v>
      </c>
      <c r="U122" s="61" t="s">
        <v>18</v>
      </c>
      <c r="V122" s="61" t="s">
        <v>165</v>
      </c>
      <c r="W122" s="60" t="s">
        <v>759</v>
      </c>
    </row>
    <row r="123" spans="1:23" s="55" customFormat="1" x14ac:dyDescent="0.25">
      <c r="A123" s="61" t="s">
        <v>87</v>
      </c>
      <c r="B123" s="119" t="s">
        <v>611</v>
      </c>
      <c r="C123" s="61" t="s">
        <v>656</v>
      </c>
      <c r="D123" s="61" t="s">
        <v>7</v>
      </c>
      <c r="E123" s="61" t="s">
        <v>19</v>
      </c>
      <c r="F123" s="61" t="s">
        <v>97</v>
      </c>
      <c r="G123" s="61" t="s">
        <v>19</v>
      </c>
      <c r="H123" s="61" t="s">
        <v>19</v>
      </c>
      <c r="I123" s="61" t="s">
        <v>133</v>
      </c>
      <c r="J123" s="61" t="s">
        <v>354</v>
      </c>
      <c r="K123" s="61" t="s">
        <v>18</v>
      </c>
      <c r="L123" s="61" t="s">
        <v>19</v>
      </c>
      <c r="M123" s="61"/>
      <c r="N123" s="61" t="s">
        <v>19</v>
      </c>
      <c r="O123" s="61">
        <v>1</v>
      </c>
      <c r="P123" s="61">
        <v>1</v>
      </c>
      <c r="Q123" s="61">
        <v>1</v>
      </c>
      <c r="R123" s="61" t="s">
        <v>19</v>
      </c>
      <c r="S123" s="61" t="s">
        <v>18</v>
      </c>
      <c r="T123" s="61">
        <v>0</v>
      </c>
      <c r="U123" s="61" t="s">
        <v>19</v>
      </c>
      <c r="V123" s="61" t="s">
        <v>141</v>
      </c>
      <c r="W123" s="61" t="s">
        <v>778</v>
      </c>
    </row>
    <row r="124" spans="1:23" s="55" customFormat="1" x14ac:dyDescent="0.25">
      <c r="A124" s="61" t="s">
        <v>87</v>
      </c>
      <c r="B124" s="119" t="s">
        <v>611</v>
      </c>
      <c r="C124" s="61" t="s">
        <v>656</v>
      </c>
      <c r="D124" s="61" t="s">
        <v>7</v>
      </c>
      <c r="E124" s="61" t="s">
        <v>19</v>
      </c>
      <c r="F124" s="61" t="s">
        <v>97</v>
      </c>
      <c r="G124" s="61" t="s">
        <v>19</v>
      </c>
      <c r="H124" s="61" t="s">
        <v>19</v>
      </c>
      <c r="I124" s="61" t="s">
        <v>133</v>
      </c>
      <c r="J124" s="61" t="s">
        <v>354</v>
      </c>
      <c r="K124" s="61" t="s">
        <v>18</v>
      </c>
      <c r="L124" s="61" t="s">
        <v>19</v>
      </c>
      <c r="M124" s="61"/>
      <c r="N124" s="61" t="s">
        <v>19</v>
      </c>
      <c r="O124" s="61">
        <v>1</v>
      </c>
      <c r="P124" s="61">
        <v>1</v>
      </c>
      <c r="Q124" s="61">
        <v>1</v>
      </c>
      <c r="R124" s="61" t="s">
        <v>19</v>
      </c>
      <c r="S124" s="61" t="s">
        <v>18</v>
      </c>
      <c r="T124" s="61">
        <v>0</v>
      </c>
      <c r="U124" s="61" t="s">
        <v>19</v>
      </c>
      <c r="V124" s="61" t="s">
        <v>141</v>
      </c>
      <c r="W124" s="61" t="s">
        <v>779</v>
      </c>
    </row>
    <row r="125" spans="1:23" s="55" customFormat="1" x14ac:dyDescent="0.25">
      <c r="A125" s="61" t="s">
        <v>87</v>
      </c>
      <c r="B125" s="119" t="s">
        <v>611</v>
      </c>
      <c r="C125" s="61" t="s">
        <v>654</v>
      </c>
      <c r="D125" s="61" t="s">
        <v>7</v>
      </c>
      <c r="E125" s="61" t="s">
        <v>19</v>
      </c>
      <c r="F125" s="61" t="s">
        <v>97</v>
      </c>
      <c r="G125" s="61" t="s">
        <v>19</v>
      </c>
      <c r="H125" s="61" t="s">
        <v>19</v>
      </c>
      <c r="I125" s="61" t="s">
        <v>133</v>
      </c>
      <c r="J125" s="61" t="s">
        <v>133</v>
      </c>
      <c r="K125" s="61" t="s">
        <v>18</v>
      </c>
      <c r="L125" s="61" t="s">
        <v>19</v>
      </c>
      <c r="M125" s="61"/>
      <c r="N125" s="61" t="s">
        <v>19</v>
      </c>
      <c r="O125" s="61">
        <v>1</v>
      </c>
      <c r="P125" s="61">
        <v>1</v>
      </c>
      <c r="Q125" s="61">
        <v>1</v>
      </c>
      <c r="R125" s="61" t="s">
        <v>18</v>
      </c>
      <c r="S125" s="61" t="s">
        <v>18</v>
      </c>
      <c r="T125" s="61">
        <v>0</v>
      </c>
      <c r="U125" s="61" t="s">
        <v>19</v>
      </c>
      <c r="V125" s="61" t="s">
        <v>141</v>
      </c>
      <c r="W125" s="61" t="s">
        <v>780</v>
      </c>
    </row>
    <row r="126" spans="1:23" s="55" customFormat="1" x14ac:dyDescent="0.25">
      <c r="A126" s="61" t="s">
        <v>87</v>
      </c>
      <c r="B126" s="119" t="s">
        <v>611</v>
      </c>
      <c r="C126" s="61" t="s">
        <v>654</v>
      </c>
      <c r="D126" s="61" t="s">
        <v>7</v>
      </c>
      <c r="E126" s="61" t="s">
        <v>19</v>
      </c>
      <c r="F126" s="61" t="s">
        <v>98</v>
      </c>
      <c r="G126" s="61" t="s">
        <v>19</v>
      </c>
      <c r="H126" s="61" t="s">
        <v>19</v>
      </c>
      <c r="I126" s="61" t="s">
        <v>133</v>
      </c>
      <c r="J126" s="61" t="s">
        <v>133</v>
      </c>
      <c r="K126" s="61" t="s">
        <v>18</v>
      </c>
      <c r="L126" s="61" t="s">
        <v>19</v>
      </c>
      <c r="M126" s="61"/>
      <c r="N126" s="61" t="s">
        <v>19</v>
      </c>
      <c r="O126" s="61">
        <v>1</v>
      </c>
      <c r="P126" s="61">
        <v>1</v>
      </c>
      <c r="Q126" s="61">
        <v>1</v>
      </c>
      <c r="R126" s="61" t="s">
        <v>18</v>
      </c>
      <c r="S126" s="61" t="s">
        <v>18</v>
      </c>
      <c r="T126" s="61">
        <v>1</v>
      </c>
      <c r="U126" s="61" t="s">
        <v>19</v>
      </c>
      <c r="V126" s="61" t="s">
        <v>141</v>
      </c>
      <c r="W126" s="61" t="s">
        <v>982</v>
      </c>
    </row>
    <row r="127" spans="1:23" s="55" customFormat="1" x14ac:dyDescent="0.25">
      <c r="A127" s="61" t="s">
        <v>87</v>
      </c>
      <c r="B127" s="119" t="s">
        <v>611</v>
      </c>
      <c r="C127" s="61" t="s">
        <v>650</v>
      </c>
      <c r="D127" s="61" t="s">
        <v>7</v>
      </c>
      <c r="E127" s="61" t="s">
        <v>19</v>
      </c>
      <c r="F127" s="61" t="s">
        <v>96</v>
      </c>
      <c r="G127" s="61" t="s">
        <v>19</v>
      </c>
      <c r="H127" s="61" t="s">
        <v>19</v>
      </c>
      <c r="I127" s="61" t="s">
        <v>134</v>
      </c>
      <c r="J127" s="61" t="s">
        <v>134</v>
      </c>
      <c r="K127" s="61" t="s">
        <v>18</v>
      </c>
      <c r="L127" s="61" t="s">
        <v>18</v>
      </c>
      <c r="M127" s="61"/>
      <c r="N127" s="61" t="s">
        <v>19</v>
      </c>
      <c r="O127" s="61">
        <v>1</v>
      </c>
      <c r="P127" s="61">
        <v>1</v>
      </c>
      <c r="Q127" s="61">
        <v>1</v>
      </c>
      <c r="R127" s="61" t="s">
        <v>18</v>
      </c>
      <c r="S127" s="61" t="s">
        <v>18</v>
      </c>
      <c r="T127" s="61">
        <v>1</v>
      </c>
      <c r="U127" s="61" t="s">
        <v>19</v>
      </c>
      <c r="V127" s="61" t="s">
        <v>180</v>
      </c>
      <c r="W127" s="123" t="s">
        <v>781</v>
      </c>
    </row>
    <row r="128" spans="1:23" s="55" customFormat="1" x14ac:dyDescent="0.25">
      <c r="A128" s="61" t="s">
        <v>87</v>
      </c>
      <c r="B128" s="119" t="s">
        <v>611</v>
      </c>
      <c r="C128" s="61" t="s">
        <v>648</v>
      </c>
      <c r="D128" s="61" t="s">
        <v>7</v>
      </c>
      <c r="E128" s="61" t="s">
        <v>19</v>
      </c>
      <c r="F128" s="61" t="s">
        <v>97</v>
      </c>
      <c r="G128" s="61" t="s">
        <v>19</v>
      </c>
      <c r="H128" s="61" t="s">
        <v>19</v>
      </c>
      <c r="I128" s="61" t="s">
        <v>133</v>
      </c>
      <c r="J128" s="61" t="s">
        <v>134</v>
      </c>
      <c r="K128" s="61" t="s">
        <v>18</v>
      </c>
      <c r="L128" s="61" t="s">
        <v>19</v>
      </c>
      <c r="M128" s="61"/>
      <c r="N128" s="61" t="s">
        <v>19</v>
      </c>
      <c r="O128" s="61">
        <v>1</v>
      </c>
      <c r="P128" s="61">
        <v>1</v>
      </c>
      <c r="Q128" s="61">
        <v>1</v>
      </c>
      <c r="R128" s="61" t="s">
        <v>18</v>
      </c>
      <c r="S128" s="61" t="s">
        <v>18</v>
      </c>
      <c r="T128" s="61">
        <v>0</v>
      </c>
      <c r="U128" s="61" t="s">
        <v>19</v>
      </c>
      <c r="V128" s="61" t="s">
        <v>141</v>
      </c>
      <c r="W128" s="61" t="s">
        <v>983</v>
      </c>
    </row>
    <row r="129" spans="1:23" s="55" customFormat="1" x14ac:dyDescent="0.25">
      <c r="A129" s="61" t="s">
        <v>87</v>
      </c>
      <c r="B129" s="119" t="s">
        <v>611</v>
      </c>
      <c r="C129" s="61" t="s">
        <v>648</v>
      </c>
      <c r="D129" s="61" t="s">
        <v>7</v>
      </c>
      <c r="E129" s="61" t="s">
        <v>19</v>
      </c>
      <c r="F129" s="61" t="s">
        <v>98</v>
      </c>
      <c r="G129" s="61" t="s">
        <v>19</v>
      </c>
      <c r="H129" s="61" t="s">
        <v>19</v>
      </c>
      <c r="I129" s="61" t="s">
        <v>133</v>
      </c>
      <c r="J129" s="61" t="s">
        <v>134</v>
      </c>
      <c r="K129" s="61" t="s">
        <v>18</v>
      </c>
      <c r="L129" s="61" t="s">
        <v>19</v>
      </c>
      <c r="M129" s="61"/>
      <c r="N129" s="61" t="s">
        <v>19</v>
      </c>
      <c r="O129" s="61">
        <v>1</v>
      </c>
      <c r="P129" s="61">
        <v>1</v>
      </c>
      <c r="Q129" s="61">
        <v>1</v>
      </c>
      <c r="R129" s="61" t="s">
        <v>18</v>
      </c>
      <c r="S129" s="61" t="s">
        <v>18</v>
      </c>
      <c r="T129" s="61">
        <v>1</v>
      </c>
      <c r="U129" s="61" t="s">
        <v>19</v>
      </c>
      <c r="V129" s="61" t="s">
        <v>141</v>
      </c>
      <c r="W129" s="61" t="s">
        <v>984</v>
      </c>
    </row>
    <row r="130" spans="1:23" s="55" customFormat="1" x14ac:dyDescent="0.25">
      <c r="A130" s="61" t="s">
        <v>87</v>
      </c>
      <c r="B130" s="119" t="s">
        <v>611</v>
      </c>
      <c r="C130" s="61" t="s">
        <v>651</v>
      </c>
      <c r="D130" s="61" t="s">
        <v>7</v>
      </c>
      <c r="E130" s="61" t="s">
        <v>19</v>
      </c>
      <c r="F130" s="61" t="s">
        <v>97</v>
      </c>
      <c r="G130" s="61" t="s">
        <v>19</v>
      </c>
      <c r="H130" s="61" t="s">
        <v>19</v>
      </c>
      <c r="I130" s="61" t="s">
        <v>134</v>
      </c>
      <c r="J130" s="61" t="s">
        <v>134</v>
      </c>
      <c r="K130" s="61" t="s">
        <v>18</v>
      </c>
      <c r="L130" s="61" t="s">
        <v>19</v>
      </c>
      <c r="M130" s="61"/>
      <c r="N130" s="61" t="s">
        <v>19</v>
      </c>
      <c r="O130" s="61">
        <v>1</v>
      </c>
      <c r="P130" s="61">
        <v>1</v>
      </c>
      <c r="Q130" s="61">
        <v>1</v>
      </c>
      <c r="R130" s="61" t="s">
        <v>18</v>
      </c>
      <c r="S130" s="61" t="s">
        <v>18</v>
      </c>
      <c r="T130" s="61">
        <v>0</v>
      </c>
      <c r="U130" s="61" t="s">
        <v>19</v>
      </c>
      <c r="V130" s="61" t="s">
        <v>141</v>
      </c>
      <c r="W130" s="61" t="s">
        <v>782</v>
      </c>
    </row>
    <row r="131" spans="1:23" s="55" customFormat="1" x14ac:dyDescent="0.25">
      <c r="A131" s="61" t="s">
        <v>87</v>
      </c>
      <c r="B131" s="119" t="s">
        <v>611</v>
      </c>
      <c r="C131" s="61" t="s">
        <v>651</v>
      </c>
      <c r="D131" s="61" t="s">
        <v>7</v>
      </c>
      <c r="E131" s="61" t="s">
        <v>19</v>
      </c>
      <c r="F131" s="61" t="s">
        <v>97</v>
      </c>
      <c r="G131" s="61" t="s">
        <v>19</v>
      </c>
      <c r="H131" s="61" t="s">
        <v>19</v>
      </c>
      <c r="I131" s="61" t="s">
        <v>134</v>
      </c>
      <c r="J131" s="61" t="s">
        <v>134</v>
      </c>
      <c r="K131" s="61" t="s">
        <v>18</v>
      </c>
      <c r="L131" s="61" t="s">
        <v>19</v>
      </c>
      <c r="M131" s="61"/>
      <c r="N131" s="61" t="s">
        <v>19</v>
      </c>
      <c r="O131" s="61">
        <v>1</v>
      </c>
      <c r="P131" s="61">
        <v>1</v>
      </c>
      <c r="Q131" s="61">
        <v>1</v>
      </c>
      <c r="R131" s="61" t="s">
        <v>18</v>
      </c>
      <c r="S131" s="61" t="s">
        <v>18</v>
      </c>
      <c r="T131" s="61">
        <v>0</v>
      </c>
      <c r="U131" s="61" t="s">
        <v>19</v>
      </c>
      <c r="V131" s="61" t="s">
        <v>141</v>
      </c>
      <c r="W131" s="61" t="s">
        <v>783</v>
      </c>
    </row>
    <row r="132" spans="1:23" s="61" customFormat="1" x14ac:dyDescent="0.25">
      <c r="A132" s="61" t="s">
        <v>87</v>
      </c>
      <c r="B132" s="119" t="s">
        <v>611</v>
      </c>
      <c r="C132" s="61" t="s">
        <v>651</v>
      </c>
      <c r="D132" s="61" t="s">
        <v>7</v>
      </c>
      <c r="E132" s="61" t="s">
        <v>19</v>
      </c>
      <c r="F132" s="61" t="s">
        <v>98</v>
      </c>
      <c r="G132" s="61" t="s">
        <v>19</v>
      </c>
      <c r="H132" s="61" t="s">
        <v>19</v>
      </c>
      <c r="I132" s="61" t="s">
        <v>134</v>
      </c>
      <c r="J132" s="61" t="s">
        <v>134</v>
      </c>
      <c r="K132" s="61" t="s">
        <v>18</v>
      </c>
      <c r="L132" s="61" t="s">
        <v>19</v>
      </c>
      <c r="N132" s="61" t="s">
        <v>19</v>
      </c>
      <c r="O132" s="61">
        <v>1</v>
      </c>
      <c r="P132" s="61">
        <v>1</v>
      </c>
      <c r="Q132" s="61">
        <v>1</v>
      </c>
      <c r="R132" s="61" t="s">
        <v>18</v>
      </c>
      <c r="S132" s="61" t="s">
        <v>18</v>
      </c>
      <c r="T132" s="61">
        <v>1</v>
      </c>
      <c r="U132" s="61" t="s">
        <v>19</v>
      </c>
      <c r="V132" s="61" t="s">
        <v>141</v>
      </c>
      <c r="W132" s="61" t="s">
        <v>784</v>
      </c>
    </row>
    <row r="133" spans="1:23" s="61" customFormat="1" x14ac:dyDescent="0.25">
      <c r="A133" s="61" t="s">
        <v>87</v>
      </c>
      <c r="B133" s="119" t="s">
        <v>611</v>
      </c>
      <c r="C133" s="61" t="s">
        <v>651</v>
      </c>
      <c r="D133" s="61" t="s">
        <v>7</v>
      </c>
      <c r="E133" s="61" t="s">
        <v>19</v>
      </c>
      <c r="F133" s="61" t="s">
        <v>98</v>
      </c>
      <c r="G133" s="61" t="s">
        <v>19</v>
      </c>
      <c r="H133" s="61" t="s">
        <v>19</v>
      </c>
      <c r="I133" s="61" t="s">
        <v>134</v>
      </c>
      <c r="J133" s="61" t="s">
        <v>134</v>
      </c>
      <c r="K133" s="61" t="s">
        <v>18</v>
      </c>
      <c r="L133" s="61" t="s">
        <v>19</v>
      </c>
      <c r="N133" s="61" t="s">
        <v>19</v>
      </c>
      <c r="O133" s="61">
        <v>1</v>
      </c>
      <c r="P133" s="61">
        <v>1</v>
      </c>
      <c r="Q133" s="61">
        <v>1</v>
      </c>
      <c r="R133" s="61" t="s">
        <v>18</v>
      </c>
      <c r="S133" s="61" t="s">
        <v>18</v>
      </c>
      <c r="T133" s="61">
        <v>1</v>
      </c>
      <c r="U133" s="61" t="s">
        <v>19</v>
      </c>
      <c r="V133" s="61" t="s">
        <v>141</v>
      </c>
      <c r="W133" s="61" t="s">
        <v>785</v>
      </c>
    </row>
    <row r="134" spans="1:23" s="61" customFormat="1" x14ac:dyDescent="0.25">
      <c r="A134" s="61" t="s">
        <v>87</v>
      </c>
      <c r="B134" s="119" t="s">
        <v>611</v>
      </c>
      <c r="C134" s="61" t="s">
        <v>652</v>
      </c>
      <c r="D134" s="61" t="s">
        <v>7</v>
      </c>
      <c r="E134" s="61" t="s">
        <v>19</v>
      </c>
      <c r="F134" s="61" t="s">
        <v>97</v>
      </c>
      <c r="G134" s="61" t="s">
        <v>19</v>
      </c>
      <c r="H134" s="61" t="s">
        <v>19</v>
      </c>
      <c r="I134" s="61" t="s">
        <v>133</v>
      </c>
      <c r="J134" s="61" t="s">
        <v>133</v>
      </c>
      <c r="K134" s="61" t="s">
        <v>18</v>
      </c>
      <c r="L134" s="61" t="s">
        <v>19</v>
      </c>
      <c r="N134" s="61" t="s">
        <v>19</v>
      </c>
      <c r="O134" s="61">
        <v>1</v>
      </c>
      <c r="P134" s="61">
        <v>1</v>
      </c>
      <c r="Q134" s="61">
        <v>1</v>
      </c>
      <c r="R134" s="61" t="s">
        <v>19</v>
      </c>
      <c r="S134" s="61" t="s">
        <v>18</v>
      </c>
      <c r="T134" s="61">
        <v>0</v>
      </c>
      <c r="U134" s="61" t="s">
        <v>19</v>
      </c>
      <c r="V134" s="61" t="s">
        <v>180</v>
      </c>
      <c r="W134" s="61" t="s">
        <v>786</v>
      </c>
    </row>
    <row r="135" spans="1:23" s="61" customFormat="1" x14ac:dyDescent="0.25">
      <c r="A135" s="61" t="s">
        <v>87</v>
      </c>
      <c r="B135" s="119" t="s">
        <v>611</v>
      </c>
      <c r="C135" s="61" t="s">
        <v>652</v>
      </c>
      <c r="D135" s="61" t="s">
        <v>7</v>
      </c>
      <c r="E135" s="61" t="s">
        <v>19</v>
      </c>
      <c r="F135" s="61" t="s">
        <v>97</v>
      </c>
      <c r="G135" s="61" t="s">
        <v>19</v>
      </c>
      <c r="H135" s="61" t="s">
        <v>19</v>
      </c>
      <c r="I135" s="61" t="s">
        <v>133</v>
      </c>
      <c r="J135" s="61" t="s">
        <v>133</v>
      </c>
      <c r="K135" s="61" t="s">
        <v>18</v>
      </c>
      <c r="L135" s="61" t="s">
        <v>19</v>
      </c>
      <c r="N135" s="61" t="s">
        <v>19</v>
      </c>
      <c r="O135" s="61">
        <v>1</v>
      </c>
      <c r="P135" s="61">
        <v>1</v>
      </c>
      <c r="Q135" s="61">
        <v>1</v>
      </c>
      <c r="R135" s="61" t="s">
        <v>19</v>
      </c>
      <c r="S135" s="61" t="s">
        <v>18</v>
      </c>
      <c r="T135" s="61">
        <v>0</v>
      </c>
      <c r="U135" s="61" t="s">
        <v>19</v>
      </c>
      <c r="V135" s="61" t="s">
        <v>180</v>
      </c>
      <c r="W135" s="61" t="s">
        <v>787</v>
      </c>
    </row>
    <row r="136" spans="1:23" s="61" customFormat="1" x14ac:dyDescent="0.25">
      <c r="A136" s="61" t="s">
        <v>87</v>
      </c>
      <c r="B136" s="119" t="s">
        <v>611</v>
      </c>
      <c r="C136" s="61" t="s">
        <v>653</v>
      </c>
      <c r="D136" s="61" t="s">
        <v>7</v>
      </c>
      <c r="E136" s="61" t="s">
        <v>19</v>
      </c>
      <c r="F136" s="61" t="s">
        <v>97</v>
      </c>
      <c r="G136" s="61" t="s">
        <v>19</v>
      </c>
      <c r="H136" s="61" t="s">
        <v>19</v>
      </c>
      <c r="I136" s="61" t="s">
        <v>133</v>
      </c>
      <c r="J136" s="61" t="s">
        <v>133</v>
      </c>
      <c r="K136" s="61" t="s">
        <v>18</v>
      </c>
      <c r="L136" s="61" t="s">
        <v>19</v>
      </c>
      <c r="N136" s="61" t="s">
        <v>19</v>
      </c>
      <c r="O136" s="61">
        <v>1</v>
      </c>
      <c r="P136" s="61">
        <v>1</v>
      </c>
      <c r="Q136" s="61">
        <v>1</v>
      </c>
      <c r="R136" s="61" t="s">
        <v>18</v>
      </c>
      <c r="S136" s="61" t="s">
        <v>18</v>
      </c>
      <c r="T136" s="61">
        <v>0</v>
      </c>
      <c r="U136" s="61" t="s">
        <v>19</v>
      </c>
      <c r="V136" s="61" t="s">
        <v>141</v>
      </c>
      <c r="W136" s="61" t="s">
        <v>791</v>
      </c>
    </row>
    <row r="137" spans="1:23" s="61" customFormat="1" x14ac:dyDescent="0.25">
      <c r="A137" s="61" t="s">
        <v>87</v>
      </c>
      <c r="B137" s="119" t="s">
        <v>611</v>
      </c>
      <c r="C137" s="61" t="s">
        <v>653</v>
      </c>
      <c r="D137" s="61" t="s">
        <v>7</v>
      </c>
      <c r="E137" s="61" t="s">
        <v>19</v>
      </c>
      <c r="F137" s="61" t="s">
        <v>97</v>
      </c>
      <c r="G137" s="61" t="s">
        <v>19</v>
      </c>
      <c r="H137" s="61" t="s">
        <v>19</v>
      </c>
      <c r="I137" s="61" t="s">
        <v>133</v>
      </c>
      <c r="J137" s="61" t="s">
        <v>133</v>
      </c>
      <c r="K137" s="61" t="s">
        <v>18</v>
      </c>
      <c r="L137" s="61" t="s">
        <v>19</v>
      </c>
      <c r="N137" s="61" t="s">
        <v>19</v>
      </c>
      <c r="O137" s="61">
        <v>1</v>
      </c>
      <c r="P137" s="61">
        <v>1</v>
      </c>
      <c r="Q137" s="61">
        <v>1</v>
      </c>
      <c r="R137" s="61" t="s">
        <v>18</v>
      </c>
      <c r="S137" s="61" t="s">
        <v>18</v>
      </c>
      <c r="T137" s="61">
        <v>0</v>
      </c>
      <c r="U137" s="61" t="s">
        <v>19</v>
      </c>
      <c r="V137" s="61" t="s">
        <v>141</v>
      </c>
      <c r="W137" s="61" t="s">
        <v>792</v>
      </c>
    </row>
    <row r="138" spans="1:23" s="61" customFormat="1" x14ac:dyDescent="0.25">
      <c r="A138" s="61" t="s">
        <v>87</v>
      </c>
      <c r="B138" s="119" t="s">
        <v>611</v>
      </c>
      <c r="C138" s="61" t="s">
        <v>653</v>
      </c>
      <c r="D138" s="61" t="s">
        <v>7</v>
      </c>
      <c r="E138" s="61" t="s">
        <v>19</v>
      </c>
      <c r="F138" s="61" t="s">
        <v>97</v>
      </c>
      <c r="G138" s="61" t="s">
        <v>19</v>
      </c>
      <c r="H138" s="61" t="s">
        <v>19</v>
      </c>
      <c r="I138" s="61" t="s">
        <v>133</v>
      </c>
      <c r="J138" s="61" t="s">
        <v>133</v>
      </c>
      <c r="K138" s="61" t="s">
        <v>18</v>
      </c>
      <c r="L138" s="61" t="s">
        <v>19</v>
      </c>
      <c r="N138" s="61" t="s">
        <v>19</v>
      </c>
      <c r="O138" s="61">
        <v>1</v>
      </c>
      <c r="P138" s="61">
        <v>1</v>
      </c>
      <c r="Q138" s="61">
        <v>1</v>
      </c>
      <c r="R138" s="61" t="s">
        <v>18</v>
      </c>
      <c r="S138" s="61" t="s">
        <v>18</v>
      </c>
      <c r="T138" s="61">
        <v>0</v>
      </c>
      <c r="U138" s="61" t="s">
        <v>19</v>
      </c>
      <c r="V138" s="61" t="s">
        <v>141</v>
      </c>
      <c r="W138" s="61" t="s">
        <v>794</v>
      </c>
    </row>
    <row r="139" spans="1:23" s="61" customFormat="1" x14ac:dyDescent="0.25">
      <c r="A139" s="61" t="s">
        <v>87</v>
      </c>
      <c r="B139" s="119" t="s">
        <v>611</v>
      </c>
      <c r="C139" s="61" t="s">
        <v>653</v>
      </c>
      <c r="D139" s="61" t="s">
        <v>7</v>
      </c>
      <c r="E139" s="61" t="s">
        <v>19</v>
      </c>
      <c r="F139" s="61" t="s">
        <v>98</v>
      </c>
      <c r="G139" s="61" t="s">
        <v>19</v>
      </c>
      <c r="H139" s="61" t="s">
        <v>19</v>
      </c>
      <c r="I139" s="61" t="s">
        <v>133</v>
      </c>
      <c r="J139" s="61" t="s">
        <v>133</v>
      </c>
      <c r="K139" s="61" t="s">
        <v>18</v>
      </c>
      <c r="L139" s="61" t="s">
        <v>19</v>
      </c>
      <c r="N139" s="61" t="s">
        <v>19</v>
      </c>
      <c r="O139" s="61">
        <v>1</v>
      </c>
      <c r="P139" s="61">
        <v>1</v>
      </c>
      <c r="Q139" s="61">
        <v>1</v>
      </c>
      <c r="R139" s="61" t="s">
        <v>18</v>
      </c>
      <c r="S139" s="61" t="s">
        <v>18</v>
      </c>
      <c r="T139" s="61">
        <v>1</v>
      </c>
      <c r="U139" s="61" t="s">
        <v>19</v>
      </c>
      <c r="V139" s="61" t="s">
        <v>141</v>
      </c>
      <c r="W139" s="61" t="s">
        <v>788</v>
      </c>
    </row>
    <row r="140" spans="1:23" s="61" customFormat="1" x14ac:dyDescent="0.25">
      <c r="A140" s="61" t="s">
        <v>87</v>
      </c>
      <c r="B140" s="119" t="s">
        <v>611</v>
      </c>
      <c r="C140" s="61" t="s">
        <v>653</v>
      </c>
      <c r="D140" s="61" t="s">
        <v>7</v>
      </c>
      <c r="E140" s="61" t="s">
        <v>19</v>
      </c>
      <c r="F140" s="61" t="s">
        <v>98</v>
      </c>
      <c r="G140" s="61" t="s">
        <v>19</v>
      </c>
      <c r="H140" s="61" t="s">
        <v>19</v>
      </c>
      <c r="I140" s="61" t="s">
        <v>133</v>
      </c>
      <c r="J140" s="61" t="s">
        <v>133</v>
      </c>
      <c r="K140" s="61" t="s">
        <v>18</v>
      </c>
      <c r="L140" s="61" t="s">
        <v>19</v>
      </c>
      <c r="N140" s="61" t="s">
        <v>19</v>
      </c>
      <c r="O140" s="61">
        <v>1</v>
      </c>
      <c r="P140" s="61">
        <v>1</v>
      </c>
      <c r="Q140" s="61">
        <v>1</v>
      </c>
      <c r="R140" s="61" t="s">
        <v>18</v>
      </c>
      <c r="S140" s="61" t="s">
        <v>18</v>
      </c>
      <c r="T140" s="61">
        <v>1</v>
      </c>
      <c r="U140" s="61" t="s">
        <v>19</v>
      </c>
      <c r="V140" s="61" t="s">
        <v>141</v>
      </c>
      <c r="W140" s="61" t="s">
        <v>789</v>
      </c>
    </row>
    <row r="141" spans="1:23" s="61" customFormat="1" x14ac:dyDescent="0.25">
      <c r="A141" s="61" t="s">
        <v>87</v>
      </c>
      <c r="B141" s="119" t="s">
        <v>611</v>
      </c>
      <c r="C141" s="61" t="s">
        <v>653</v>
      </c>
      <c r="D141" s="61" t="s">
        <v>7</v>
      </c>
      <c r="E141" s="61" t="s">
        <v>19</v>
      </c>
      <c r="F141" s="61" t="s">
        <v>98</v>
      </c>
      <c r="G141" s="61" t="s">
        <v>19</v>
      </c>
      <c r="H141" s="61" t="s">
        <v>19</v>
      </c>
      <c r="I141" s="61" t="s">
        <v>133</v>
      </c>
      <c r="J141" s="61" t="s">
        <v>133</v>
      </c>
      <c r="K141" s="61" t="s">
        <v>18</v>
      </c>
      <c r="L141" s="61" t="s">
        <v>19</v>
      </c>
      <c r="N141" s="61" t="s">
        <v>19</v>
      </c>
      <c r="O141" s="61">
        <v>1</v>
      </c>
      <c r="P141" s="61">
        <v>1</v>
      </c>
      <c r="Q141" s="61">
        <v>1</v>
      </c>
      <c r="R141" s="61" t="s">
        <v>18</v>
      </c>
      <c r="S141" s="61" t="s">
        <v>18</v>
      </c>
      <c r="T141" s="61">
        <v>1</v>
      </c>
      <c r="U141" s="61" t="s">
        <v>19</v>
      </c>
      <c r="V141" s="61" t="s">
        <v>141</v>
      </c>
      <c r="W141" s="61" t="s">
        <v>790</v>
      </c>
    </row>
    <row r="142" spans="1:23" s="61" customFormat="1" x14ac:dyDescent="0.25">
      <c r="A142" s="61" t="s">
        <v>87</v>
      </c>
      <c r="B142" s="119" t="s">
        <v>611</v>
      </c>
      <c r="C142" s="61" t="s">
        <v>653</v>
      </c>
      <c r="D142" s="61" t="s">
        <v>7</v>
      </c>
      <c r="E142" s="61" t="s">
        <v>19</v>
      </c>
      <c r="F142" s="61" t="s">
        <v>98</v>
      </c>
      <c r="G142" s="61" t="s">
        <v>19</v>
      </c>
      <c r="H142" s="61" t="s">
        <v>19</v>
      </c>
      <c r="I142" s="61" t="s">
        <v>133</v>
      </c>
      <c r="J142" s="61" t="s">
        <v>133</v>
      </c>
      <c r="K142" s="61" t="s">
        <v>18</v>
      </c>
      <c r="L142" s="61" t="s">
        <v>19</v>
      </c>
      <c r="N142" s="61" t="s">
        <v>19</v>
      </c>
      <c r="O142" s="61">
        <v>1</v>
      </c>
      <c r="P142" s="61">
        <v>1</v>
      </c>
      <c r="Q142" s="61">
        <v>1</v>
      </c>
      <c r="R142" s="61" t="s">
        <v>18</v>
      </c>
      <c r="S142" s="61" t="s">
        <v>18</v>
      </c>
      <c r="T142" s="61">
        <v>1</v>
      </c>
      <c r="U142" s="61" t="s">
        <v>19</v>
      </c>
      <c r="V142" s="61" t="s">
        <v>141</v>
      </c>
      <c r="W142" s="61" t="s">
        <v>793</v>
      </c>
    </row>
    <row r="143" spans="1:23" s="61" customFormat="1" x14ac:dyDescent="0.25">
      <c r="A143" s="61" t="s">
        <v>87</v>
      </c>
      <c r="B143" s="119" t="s">
        <v>611</v>
      </c>
      <c r="C143" s="61" t="s">
        <v>988</v>
      </c>
      <c r="D143" s="61" t="s">
        <v>7</v>
      </c>
      <c r="E143" s="61" t="s">
        <v>19</v>
      </c>
      <c r="F143" s="61" t="s">
        <v>96</v>
      </c>
      <c r="G143" s="61" t="s">
        <v>19</v>
      </c>
      <c r="H143" s="61" t="s">
        <v>19</v>
      </c>
      <c r="J143" s="61" t="s">
        <v>655</v>
      </c>
      <c r="K143" s="61" t="s">
        <v>18</v>
      </c>
      <c r="L143" s="61" t="s">
        <v>18</v>
      </c>
      <c r="N143" s="61" t="s">
        <v>19</v>
      </c>
      <c r="O143" s="61">
        <v>1</v>
      </c>
      <c r="P143" s="61">
        <v>1</v>
      </c>
      <c r="Q143" s="61">
        <v>1</v>
      </c>
      <c r="R143" s="61" t="s">
        <v>19</v>
      </c>
      <c r="S143" s="61" t="s">
        <v>18</v>
      </c>
      <c r="T143" s="61">
        <v>1</v>
      </c>
      <c r="U143" s="61" t="s">
        <v>19</v>
      </c>
      <c r="V143" s="61" t="s">
        <v>180</v>
      </c>
      <c r="W143" s="123" t="s">
        <v>985</v>
      </c>
    </row>
    <row r="144" spans="1:23" s="61" customFormat="1" x14ac:dyDescent="0.25">
      <c r="A144" s="61" t="s">
        <v>87</v>
      </c>
      <c r="B144" s="119" t="s">
        <v>611</v>
      </c>
      <c r="C144" s="61" t="s">
        <v>646</v>
      </c>
      <c r="D144" s="61" t="s">
        <v>7</v>
      </c>
      <c r="E144" s="61" t="s">
        <v>19</v>
      </c>
      <c r="F144" s="61" t="s">
        <v>97</v>
      </c>
      <c r="G144" s="61" t="s">
        <v>19</v>
      </c>
      <c r="H144" s="61" t="s">
        <v>19</v>
      </c>
      <c r="I144" s="61" t="s">
        <v>132</v>
      </c>
      <c r="J144" s="61" t="s">
        <v>354</v>
      </c>
      <c r="K144" s="61" t="s">
        <v>18</v>
      </c>
      <c r="L144" s="61" t="s">
        <v>19</v>
      </c>
      <c r="N144" s="61" t="s">
        <v>19</v>
      </c>
      <c r="O144" s="61">
        <v>1</v>
      </c>
      <c r="P144" s="61">
        <v>1</v>
      </c>
      <c r="Q144" s="61">
        <v>1</v>
      </c>
      <c r="R144" s="61" t="s">
        <v>19</v>
      </c>
      <c r="S144" s="61" t="s">
        <v>18</v>
      </c>
      <c r="T144" s="61">
        <v>0</v>
      </c>
      <c r="U144" s="61" t="s">
        <v>19</v>
      </c>
      <c r="V144" s="61" t="s">
        <v>141</v>
      </c>
      <c r="W144" s="61" t="s">
        <v>986</v>
      </c>
    </row>
    <row r="145" spans="1:23" s="61" customFormat="1" x14ac:dyDescent="0.25">
      <c r="A145" s="61" t="s">
        <v>87</v>
      </c>
      <c r="B145" s="119" t="s">
        <v>611</v>
      </c>
      <c r="C145" s="61" t="s">
        <v>646</v>
      </c>
      <c r="D145" s="61" t="s">
        <v>7</v>
      </c>
      <c r="E145" s="61" t="s">
        <v>19</v>
      </c>
      <c r="F145" s="61" t="s">
        <v>98</v>
      </c>
      <c r="G145" s="61" t="s">
        <v>19</v>
      </c>
      <c r="H145" s="61" t="s">
        <v>19</v>
      </c>
      <c r="I145" s="61" t="s">
        <v>132</v>
      </c>
      <c r="J145" s="61" t="s">
        <v>354</v>
      </c>
      <c r="K145" s="61" t="s">
        <v>18</v>
      </c>
      <c r="L145" s="61" t="s">
        <v>19</v>
      </c>
      <c r="N145" s="61" t="s">
        <v>19</v>
      </c>
      <c r="O145" s="61">
        <v>1</v>
      </c>
      <c r="P145" s="61">
        <v>1</v>
      </c>
      <c r="Q145" s="61">
        <v>1</v>
      </c>
      <c r="R145" s="61" t="s">
        <v>19</v>
      </c>
      <c r="S145" s="61" t="s">
        <v>18</v>
      </c>
      <c r="T145" s="61">
        <v>1</v>
      </c>
      <c r="U145" s="61" t="s">
        <v>19</v>
      </c>
      <c r="V145" s="61" t="s">
        <v>141</v>
      </c>
      <c r="W145" s="61" t="s">
        <v>987</v>
      </c>
    </row>
    <row r="146" spans="1:23" s="61" customFormat="1" x14ac:dyDescent="0.25">
      <c r="A146" s="61" t="s">
        <v>87</v>
      </c>
      <c r="B146" s="119" t="s">
        <v>611</v>
      </c>
      <c r="C146" s="61" t="s">
        <v>649</v>
      </c>
      <c r="D146" s="61" t="s">
        <v>7</v>
      </c>
      <c r="E146" s="61" t="s">
        <v>19</v>
      </c>
      <c r="F146" s="61" t="s">
        <v>97</v>
      </c>
      <c r="G146" s="61" t="s">
        <v>19</v>
      </c>
      <c r="H146" s="61" t="s">
        <v>19</v>
      </c>
      <c r="I146" s="61" t="s">
        <v>133</v>
      </c>
      <c r="J146" s="61" t="s">
        <v>133</v>
      </c>
      <c r="K146" s="61" t="s">
        <v>18</v>
      </c>
      <c r="L146" s="61" t="s">
        <v>19</v>
      </c>
      <c r="N146" s="61" t="s">
        <v>19</v>
      </c>
      <c r="O146" s="61">
        <v>1</v>
      </c>
      <c r="P146" s="61">
        <v>1</v>
      </c>
      <c r="Q146" s="61">
        <v>1</v>
      </c>
      <c r="R146" s="61" t="s">
        <v>18</v>
      </c>
      <c r="S146" s="61" t="s">
        <v>18</v>
      </c>
      <c r="T146" s="61">
        <v>0</v>
      </c>
      <c r="U146" s="61" t="s">
        <v>19</v>
      </c>
      <c r="V146" s="61" t="s">
        <v>141</v>
      </c>
      <c r="W146" s="61" t="s">
        <v>795</v>
      </c>
    </row>
    <row r="147" spans="1:23" s="61" customFormat="1" x14ac:dyDescent="0.25">
      <c r="A147" s="61" t="s">
        <v>87</v>
      </c>
      <c r="B147" s="119" t="s">
        <v>611</v>
      </c>
      <c r="C147" s="61" t="s">
        <v>647</v>
      </c>
      <c r="D147" s="61" t="s">
        <v>7</v>
      </c>
      <c r="E147" s="61" t="s">
        <v>19</v>
      </c>
      <c r="F147" s="61" t="s">
        <v>97</v>
      </c>
      <c r="G147" s="61" t="s">
        <v>19</v>
      </c>
      <c r="H147" s="61" t="s">
        <v>19</v>
      </c>
      <c r="I147" s="61" t="s">
        <v>133</v>
      </c>
      <c r="J147" s="61" t="s">
        <v>354</v>
      </c>
      <c r="K147" s="55" t="s">
        <v>18</v>
      </c>
      <c r="L147" s="61" t="s">
        <v>19</v>
      </c>
      <c r="N147" s="61" t="s">
        <v>19</v>
      </c>
      <c r="O147" s="61">
        <v>1</v>
      </c>
      <c r="P147" s="61">
        <v>1</v>
      </c>
      <c r="Q147" s="61">
        <v>1</v>
      </c>
      <c r="R147" s="61" t="s">
        <v>19</v>
      </c>
      <c r="S147" s="61" t="s">
        <v>18</v>
      </c>
      <c r="T147" s="61">
        <v>0</v>
      </c>
      <c r="U147" s="61" t="s">
        <v>19</v>
      </c>
      <c r="V147" s="61" t="s">
        <v>180</v>
      </c>
      <c r="W147" s="61" t="s">
        <v>796</v>
      </c>
    </row>
    <row r="148" spans="1:23" s="61" customFormat="1" x14ac:dyDescent="0.25">
      <c r="A148" s="61" t="s">
        <v>87</v>
      </c>
      <c r="B148" s="119" t="s">
        <v>611</v>
      </c>
      <c r="C148" s="61" t="s">
        <v>647</v>
      </c>
      <c r="D148" s="61" t="s">
        <v>7</v>
      </c>
      <c r="E148" s="61" t="s">
        <v>19</v>
      </c>
      <c r="F148" s="61" t="s">
        <v>97</v>
      </c>
      <c r="G148" s="61" t="s">
        <v>19</v>
      </c>
      <c r="H148" s="61" t="s">
        <v>19</v>
      </c>
      <c r="I148" s="61" t="s">
        <v>133</v>
      </c>
      <c r="J148" s="61" t="s">
        <v>354</v>
      </c>
      <c r="K148" s="55" t="s">
        <v>18</v>
      </c>
      <c r="L148" s="61" t="s">
        <v>19</v>
      </c>
      <c r="N148" s="61" t="s">
        <v>19</v>
      </c>
      <c r="O148" s="61">
        <v>1</v>
      </c>
      <c r="P148" s="61">
        <v>1</v>
      </c>
      <c r="Q148" s="61">
        <v>1</v>
      </c>
      <c r="R148" s="61" t="s">
        <v>19</v>
      </c>
      <c r="S148" s="61" t="s">
        <v>18</v>
      </c>
      <c r="T148" s="61">
        <v>0</v>
      </c>
      <c r="U148" s="61" t="s">
        <v>19</v>
      </c>
      <c r="V148" s="61" t="s">
        <v>180</v>
      </c>
      <c r="W148" s="61" t="s">
        <v>797</v>
      </c>
    </row>
    <row r="149" spans="1:23" s="61" customFormat="1" x14ac:dyDescent="0.25">
      <c r="A149" s="61" t="s">
        <v>89</v>
      </c>
      <c r="B149" s="61" t="s">
        <v>611</v>
      </c>
      <c r="C149" s="61" t="s">
        <v>559</v>
      </c>
      <c r="D149" s="61" t="s">
        <v>9</v>
      </c>
      <c r="E149" s="61" t="s">
        <v>18</v>
      </c>
      <c r="F149" s="61" t="s">
        <v>96</v>
      </c>
      <c r="G149" s="61" t="s">
        <v>19</v>
      </c>
      <c r="H149" s="61" t="s">
        <v>19</v>
      </c>
      <c r="I149" s="61" t="s">
        <v>136</v>
      </c>
      <c r="J149" s="61" t="s">
        <v>462</v>
      </c>
      <c r="K149" s="61" t="s">
        <v>18</v>
      </c>
      <c r="L149" s="61" t="s">
        <v>19</v>
      </c>
      <c r="M149" s="61" t="s">
        <v>19</v>
      </c>
      <c r="N149" s="61" t="s">
        <v>19</v>
      </c>
      <c r="O149" s="61">
        <v>1</v>
      </c>
      <c r="P149" s="61">
        <v>0</v>
      </c>
      <c r="Q149" s="61">
        <v>1</v>
      </c>
      <c r="R149" s="61" t="s">
        <v>18</v>
      </c>
      <c r="S149" s="61" t="s">
        <v>19</v>
      </c>
      <c r="T149" s="61">
        <v>1</v>
      </c>
      <c r="U149" s="61" t="s">
        <v>19</v>
      </c>
      <c r="V149" s="61" t="s">
        <v>213</v>
      </c>
      <c r="W149" s="61" t="s">
        <v>810</v>
      </c>
    </row>
    <row r="150" spans="1:23" s="61" customFormat="1" x14ac:dyDescent="0.25">
      <c r="A150" s="55" t="s">
        <v>90</v>
      </c>
      <c r="B150" s="61" t="s">
        <v>611</v>
      </c>
      <c r="C150" s="122" t="s">
        <v>819</v>
      </c>
      <c r="D150" s="61" t="s">
        <v>323</v>
      </c>
      <c r="E150" s="55" t="s">
        <v>18</v>
      </c>
      <c r="F150" s="55" t="s">
        <v>97</v>
      </c>
      <c r="G150" s="55" t="s">
        <v>19</v>
      </c>
      <c r="H150" s="61" t="s">
        <v>19</v>
      </c>
      <c r="I150" s="55"/>
      <c r="J150" s="55" t="s">
        <v>816</v>
      </c>
      <c r="K150" s="61" t="s">
        <v>18</v>
      </c>
      <c r="L150" s="55" t="s">
        <v>19</v>
      </c>
      <c r="M150" s="55" t="s">
        <v>19</v>
      </c>
      <c r="N150" s="55" t="s">
        <v>19</v>
      </c>
      <c r="O150" s="55">
        <v>1</v>
      </c>
      <c r="P150" s="55">
        <v>0</v>
      </c>
      <c r="Q150" s="55">
        <v>1</v>
      </c>
      <c r="R150" s="55" t="s">
        <v>19</v>
      </c>
      <c r="S150" s="55" t="s">
        <v>19</v>
      </c>
      <c r="T150" s="55">
        <v>0</v>
      </c>
      <c r="U150" s="55" t="s">
        <v>18</v>
      </c>
      <c r="V150" s="55" t="s">
        <v>140</v>
      </c>
      <c r="W150" s="55"/>
    </row>
    <row r="151" spans="1:23" s="61" customFormat="1" x14ac:dyDescent="0.25">
      <c r="A151" s="61" t="s">
        <v>90</v>
      </c>
      <c r="B151" s="61" t="s">
        <v>611</v>
      </c>
      <c r="C151" s="122" t="s">
        <v>815</v>
      </c>
      <c r="D151" s="61" t="s">
        <v>323</v>
      </c>
      <c r="E151" s="61" t="s">
        <v>18</v>
      </c>
      <c r="F151" s="61" t="s">
        <v>96</v>
      </c>
      <c r="G151" s="61" t="s">
        <v>19</v>
      </c>
      <c r="H151" s="61" t="s">
        <v>19</v>
      </c>
      <c r="J151" s="61" t="s">
        <v>816</v>
      </c>
      <c r="K151" s="61" t="s">
        <v>18</v>
      </c>
      <c r="L151" s="61" t="s">
        <v>281</v>
      </c>
      <c r="M151" s="61" t="s">
        <v>19</v>
      </c>
      <c r="N151" s="61" t="s">
        <v>19</v>
      </c>
      <c r="O151" s="61">
        <v>0</v>
      </c>
      <c r="P151" s="61">
        <v>0</v>
      </c>
      <c r="Q151" s="61">
        <v>0</v>
      </c>
      <c r="R151" s="61" t="s">
        <v>18</v>
      </c>
      <c r="S151" s="61" t="s">
        <v>19</v>
      </c>
      <c r="T151" s="61">
        <v>0</v>
      </c>
      <c r="U151" s="61" t="s">
        <v>18</v>
      </c>
      <c r="V151" s="61" t="s">
        <v>140</v>
      </c>
      <c r="W151" s="61" t="s">
        <v>817</v>
      </c>
    </row>
    <row r="152" spans="1:23" s="61" customFormat="1" x14ac:dyDescent="0.25">
      <c r="A152" s="61" t="s">
        <v>90</v>
      </c>
      <c r="B152" s="61" t="s">
        <v>611</v>
      </c>
      <c r="C152" s="122" t="s">
        <v>813</v>
      </c>
      <c r="D152" s="61" t="s">
        <v>323</v>
      </c>
      <c r="E152" s="61" t="s">
        <v>18</v>
      </c>
      <c r="F152" s="61" t="s">
        <v>96</v>
      </c>
      <c r="G152" s="61" t="s">
        <v>19</v>
      </c>
      <c r="H152" s="61" t="s">
        <v>19</v>
      </c>
      <c r="K152" s="61" t="s">
        <v>18</v>
      </c>
      <c r="L152" s="61" t="s">
        <v>281</v>
      </c>
      <c r="M152" s="61" t="s">
        <v>19</v>
      </c>
      <c r="N152" s="61" t="s">
        <v>19</v>
      </c>
      <c r="O152" s="61">
        <v>1</v>
      </c>
      <c r="P152" s="61">
        <v>1</v>
      </c>
      <c r="Q152" s="61">
        <v>1</v>
      </c>
      <c r="R152" s="61" t="s">
        <v>18</v>
      </c>
      <c r="S152" s="61" t="s">
        <v>19</v>
      </c>
      <c r="T152" s="61">
        <v>1</v>
      </c>
      <c r="U152" s="61" t="s">
        <v>19</v>
      </c>
      <c r="V152" s="61" t="s">
        <v>205</v>
      </c>
      <c r="W152" s="61" t="s">
        <v>814</v>
      </c>
    </row>
    <row r="153" spans="1:23" s="61" customFormat="1" x14ac:dyDescent="0.25">
      <c r="A153" s="61" t="s">
        <v>90</v>
      </c>
      <c r="B153" s="61" t="s">
        <v>611</v>
      </c>
      <c r="C153" s="95" t="s">
        <v>820</v>
      </c>
      <c r="D153" s="61" t="s">
        <v>323</v>
      </c>
      <c r="E153" s="55" t="s">
        <v>18</v>
      </c>
      <c r="F153" s="55" t="s">
        <v>98</v>
      </c>
      <c r="G153" s="55" t="s">
        <v>19</v>
      </c>
      <c r="H153" s="61" t="s">
        <v>19</v>
      </c>
      <c r="I153" s="55"/>
      <c r="J153" s="55" t="s">
        <v>821</v>
      </c>
      <c r="K153" s="61" t="s">
        <v>18</v>
      </c>
      <c r="L153" s="55" t="s">
        <v>19</v>
      </c>
      <c r="M153" s="55" t="s">
        <v>19</v>
      </c>
      <c r="N153" s="55" t="s">
        <v>19</v>
      </c>
      <c r="O153" s="55">
        <v>1</v>
      </c>
      <c r="P153" s="55">
        <v>0</v>
      </c>
      <c r="Q153" s="55">
        <v>1</v>
      </c>
      <c r="R153" s="55" t="s">
        <v>18</v>
      </c>
      <c r="S153" s="55" t="s">
        <v>19</v>
      </c>
      <c r="T153" s="55">
        <v>0</v>
      </c>
      <c r="U153" s="55" t="s">
        <v>18</v>
      </c>
      <c r="V153" s="55" t="s">
        <v>206</v>
      </c>
      <c r="W153" s="55" t="s">
        <v>872</v>
      </c>
    </row>
    <row r="154" spans="1:23" s="61" customFormat="1" x14ac:dyDescent="0.25">
      <c r="A154" s="55" t="s">
        <v>90</v>
      </c>
      <c r="B154" s="61" t="s">
        <v>611</v>
      </c>
      <c r="C154" s="55" t="s">
        <v>824</v>
      </c>
      <c r="D154" s="55" t="s">
        <v>11</v>
      </c>
      <c r="E154" s="55" t="s">
        <v>18</v>
      </c>
      <c r="F154" s="55" t="s">
        <v>97</v>
      </c>
      <c r="G154" s="55" t="s">
        <v>19</v>
      </c>
      <c r="H154" s="55" t="s">
        <v>19</v>
      </c>
      <c r="I154" s="55"/>
      <c r="J154" s="55" t="s">
        <v>825</v>
      </c>
      <c r="K154" s="55" t="s">
        <v>18</v>
      </c>
      <c r="L154" s="55" t="s">
        <v>19</v>
      </c>
      <c r="M154" s="55" t="s">
        <v>19</v>
      </c>
      <c r="N154" s="55" t="s">
        <v>19</v>
      </c>
      <c r="O154" s="55">
        <v>1</v>
      </c>
      <c r="P154" s="55">
        <v>0</v>
      </c>
      <c r="Q154" s="55">
        <v>1</v>
      </c>
      <c r="R154" s="55" t="s">
        <v>19</v>
      </c>
      <c r="S154" s="55" t="s">
        <v>19</v>
      </c>
      <c r="T154" s="55">
        <v>0</v>
      </c>
      <c r="U154" s="55" t="s">
        <v>18</v>
      </c>
      <c r="V154" s="55" t="s">
        <v>205</v>
      </c>
      <c r="W154" s="55" t="s">
        <v>822</v>
      </c>
    </row>
    <row r="155" spans="1:23" s="61" customFormat="1" x14ac:dyDescent="0.25">
      <c r="A155" s="61" t="s">
        <v>90</v>
      </c>
      <c r="B155" s="61" t="s">
        <v>611</v>
      </c>
      <c r="C155" s="122" t="s">
        <v>823</v>
      </c>
      <c r="D155" s="61" t="s">
        <v>323</v>
      </c>
      <c r="E155" s="55" t="s">
        <v>18</v>
      </c>
      <c r="F155" s="55" t="s">
        <v>98</v>
      </c>
      <c r="G155" s="55" t="s">
        <v>19</v>
      </c>
      <c r="H155" s="61" t="s">
        <v>19</v>
      </c>
      <c r="I155" s="55"/>
      <c r="J155" s="55"/>
      <c r="K155" s="61" t="s">
        <v>18</v>
      </c>
      <c r="L155" s="55" t="s">
        <v>19</v>
      </c>
      <c r="M155" s="55" t="s">
        <v>19</v>
      </c>
      <c r="N155" s="55" t="s">
        <v>19</v>
      </c>
      <c r="O155" s="55">
        <v>1</v>
      </c>
      <c r="P155" s="55">
        <v>0</v>
      </c>
      <c r="Q155" s="55">
        <v>1</v>
      </c>
      <c r="R155" s="55" t="s">
        <v>19</v>
      </c>
      <c r="S155" s="55" t="s">
        <v>19</v>
      </c>
      <c r="T155" s="55">
        <v>1</v>
      </c>
      <c r="U155" s="55" t="s">
        <v>18</v>
      </c>
      <c r="V155" s="55" t="s">
        <v>140</v>
      </c>
      <c r="W155" s="55" t="s">
        <v>822</v>
      </c>
    </row>
    <row r="156" spans="1:23" s="61" customFormat="1" x14ac:dyDescent="0.25">
      <c r="A156" s="61" t="s">
        <v>90</v>
      </c>
      <c r="B156" s="61" t="s">
        <v>611</v>
      </c>
      <c r="C156" s="107" t="s">
        <v>818</v>
      </c>
      <c r="D156" s="61" t="s">
        <v>323</v>
      </c>
      <c r="E156" s="55" t="s">
        <v>18</v>
      </c>
      <c r="F156" s="61" t="s">
        <v>98</v>
      </c>
      <c r="G156" s="55" t="s">
        <v>19</v>
      </c>
      <c r="H156" s="61" t="s">
        <v>19</v>
      </c>
      <c r="I156" s="55" t="s">
        <v>134</v>
      </c>
      <c r="J156" s="55"/>
      <c r="K156" s="61" t="s">
        <v>18</v>
      </c>
      <c r="L156" s="55" t="s">
        <v>19</v>
      </c>
      <c r="M156" s="55" t="s">
        <v>19</v>
      </c>
      <c r="N156" s="55" t="s">
        <v>19</v>
      </c>
      <c r="O156" s="55">
        <v>1</v>
      </c>
      <c r="P156" s="55">
        <v>0</v>
      </c>
      <c r="Q156" s="55">
        <v>1</v>
      </c>
      <c r="R156" s="55" t="s">
        <v>19</v>
      </c>
      <c r="S156" s="55" t="s">
        <v>19</v>
      </c>
      <c r="T156" s="55">
        <v>1</v>
      </c>
      <c r="U156" s="55" t="s">
        <v>18</v>
      </c>
      <c r="V156" s="55" t="s">
        <v>206</v>
      </c>
      <c r="W156" s="55"/>
    </row>
    <row r="157" spans="1:23" s="61" customFormat="1" x14ac:dyDescent="0.25">
      <c r="A157" s="55" t="s">
        <v>84</v>
      </c>
      <c r="B157" s="61" t="s">
        <v>612</v>
      </c>
      <c r="C157" s="95" t="s">
        <v>740</v>
      </c>
      <c r="D157" s="55" t="s">
        <v>8</v>
      </c>
      <c r="E157" s="55" t="s">
        <v>18</v>
      </c>
      <c r="F157" s="55" t="s">
        <v>98</v>
      </c>
      <c r="G157" s="55" t="s">
        <v>19</v>
      </c>
      <c r="H157" s="55" t="s">
        <v>19</v>
      </c>
      <c r="I157" s="55"/>
      <c r="J157" s="55" t="s">
        <v>299</v>
      </c>
      <c r="K157" s="55" t="s">
        <v>18</v>
      </c>
      <c r="L157" s="55" t="s">
        <v>19</v>
      </c>
      <c r="M157" s="55" t="s">
        <v>832</v>
      </c>
      <c r="N157" s="55" t="s">
        <v>18</v>
      </c>
      <c r="O157" s="55">
        <v>2</v>
      </c>
      <c r="P157" s="61">
        <v>2</v>
      </c>
      <c r="Q157" s="55">
        <v>2</v>
      </c>
      <c r="R157" s="55" t="s">
        <v>18</v>
      </c>
      <c r="S157" s="61" t="s">
        <v>19</v>
      </c>
      <c r="T157" s="55">
        <v>2</v>
      </c>
      <c r="U157" s="55" t="s">
        <v>18</v>
      </c>
      <c r="V157" s="55" t="s">
        <v>140</v>
      </c>
      <c r="W157" s="55"/>
    </row>
    <row r="158" spans="1:23" s="61" customFormat="1" x14ac:dyDescent="0.25">
      <c r="A158" s="55" t="s">
        <v>84</v>
      </c>
      <c r="B158" s="55" t="s">
        <v>612</v>
      </c>
      <c r="C158" s="95" t="s">
        <v>835</v>
      </c>
      <c r="D158" s="55" t="s">
        <v>9</v>
      </c>
      <c r="E158" s="55" t="s">
        <v>18</v>
      </c>
      <c r="F158" s="55" t="s">
        <v>98</v>
      </c>
      <c r="G158" s="55" t="s">
        <v>19</v>
      </c>
      <c r="H158" s="55" t="s">
        <v>19</v>
      </c>
      <c r="I158" s="55"/>
      <c r="J158" s="55"/>
      <c r="K158" s="55" t="s">
        <v>281</v>
      </c>
      <c r="L158" s="55" t="s">
        <v>19</v>
      </c>
      <c r="M158" s="55" t="s">
        <v>19</v>
      </c>
      <c r="N158" s="55" t="s">
        <v>18</v>
      </c>
      <c r="O158" s="55">
        <v>2</v>
      </c>
      <c r="P158" s="55">
        <v>1</v>
      </c>
      <c r="Q158" s="55">
        <v>2</v>
      </c>
      <c r="R158" s="55" t="s">
        <v>18</v>
      </c>
      <c r="S158" s="55" t="s">
        <v>19</v>
      </c>
      <c r="T158" s="55">
        <v>1</v>
      </c>
      <c r="U158" s="55" t="s">
        <v>19</v>
      </c>
      <c r="V158" s="55" t="s">
        <v>140</v>
      </c>
      <c r="W158" s="55"/>
    </row>
    <row r="159" spans="1:23" s="61" customFormat="1" x14ac:dyDescent="0.25">
      <c r="A159" s="55" t="s">
        <v>84</v>
      </c>
      <c r="B159" s="61" t="s">
        <v>612</v>
      </c>
      <c r="C159" s="95" t="s">
        <v>741</v>
      </c>
      <c r="D159" s="55" t="s">
        <v>8</v>
      </c>
      <c r="E159" s="55" t="s">
        <v>18</v>
      </c>
      <c r="F159" s="55" t="s">
        <v>97</v>
      </c>
      <c r="G159" s="55" t="s">
        <v>19</v>
      </c>
      <c r="H159" s="55" t="s">
        <v>19</v>
      </c>
      <c r="I159" s="55"/>
      <c r="J159" s="55"/>
      <c r="K159" s="55" t="s">
        <v>18</v>
      </c>
      <c r="L159" s="55" t="s">
        <v>19</v>
      </c>
      <c r="M159" s="55" t="s">
        <v>19</v>
      </c>
      <c r="N159" s="55" t="s">
        <v>18</v>
      </c>
      <c r="O159" s="55">
        <v>1</v>
      </c>
      <c r="P159" s="61">
        <v>1</v>
      </c>
      <c r="Q159" s="55">
        <v>1</v>
      </c>
      <c r="R159" s="55" t="s">
        <v>281</v>
      </c>
      <c r="S159" s="55" t="s">
        <v>19</v>
      </c>
      <c r="T159" s="55">
        <v>0</v>
      </c>
      <c r="U159" s="55" t="s">
        <v>281</v>
      </c>
      <c r="V159" s="55" t="s">
        <v>140</v>
      </c>
      <c r="W159" s="55"/>
    </row>
    <row r="160" spans="1:23" s="61" customFormat="1" ht="15" customHeight="1" x14ac:dyDescent="0.25">
      <c r="A160" s="61" t="s">
        <v>84</v>
      </c>
      <c r="B160" s="61" t="s">
        <v>612</v>
      </c>
      <c r="C160" s="95" t="s">
        <v>737</v>
      </c>
      <c r="D160" s="61" t="s">
        <v>9</v>
      </c>
      <c r="E160" s="61" t="s">
        <v>18</v>
      </c>
      <c r="F160" s="61" t="s">
        <v>96</v>
      </c>
      <c r="G160" s="61" t="s">
        <v>19</v>
      </c>
      <c r="H160" s="61" t="s">
        <v>19</v>
      </c>
      <c r="J160" s="61" t="s">
        <v>738</v>
      </c>
      <c r="K160" s="61" t="s">
        <v>19</v>
      </c>
      <c r="L160" s="61" t="s">
        <v>18</v>
      </c>
      <c r="M160" s="61" t="s">
        <v>19</v>
      </c>
      <c r="N160" s="61" t="s">
        <v>18</v>
      </c>
      <c r="O160" s="61">
        <v>2</v>
      </c>
      <c r="P160" s="61">
        <v>0</v>
      </c>
      <c r="Q160" s="61">
        <v>1</v>
      </c>
      <c r="R160" s="61" t="s">
        <v>18</v>
      </c>
      <c r="S160" s="61" t="s">
        <v>19</v>
      </c>
      <c r="T160" s="61">
        <v>2</v>
      </c>
      <c r="U160" s="61" t="s">
        <v>18</v>
      </c>
      <c r="V160" s="61" t="s">
        <v>140</v>
      </c>
    </row>
    <row r="161" spans="1:23" s="55" customFormat="1" ht="14.45" customHeight="1" x14ac:dyDescent="0.25">
      <c r="A161" s="61" t="s">
        <v>84</v>
      </c>
      <c r="B161" s="61" t="s">
        <v>612</v>
      </c>
      <c r="C161" s="61" t="s">
        <v>739</v>
      </c>
      <c r="D161" s="61" t="s">
        <v>9</v>
      </c>
      <c r="E161" s="61" t="s">
        <v>18</v>
      </c>
      <c r="F161" s="61" t="s">
        <v>98</v>
      </c>
      <c r="G161" s="61" t="s">
        <v>19</v>
      </c>
      <c r="H161" s="61" t="s">
        <v>19</v>
      </c>
      <c r="I161" s="61"/>
      <c r="J161" s="61" t="s">
        <v>738</v>
      </c>
      <c r="K161" s="61" t="s">
        <v>18</v>
      </c>
      <c r="L161" s="61" t="s">
        <v>19</v>
      </c>
      <c r="M161" s="61" t="s">
        <v>19</v>
      </c>
      <c r="N161" s="61" t="s">
        <v>18</v>
      </c>
      <c r="O161" s="61">
        <v>1</v>
      </c>
      <c r="P161" s="61">
        <v>0</v>
      </c>
      <c r="Q161" s="61">
        <v>1</v>
      </c>
      <c r="R161" s="61" t="s">
        <v>18</v>
      </c>
      <c r="S161" s="61" t="s">
        <v>19</v>
      </c>
      <c r="T161" s="61">
        <v>1</v>
      </c>
      <c r="U161" s="61" t="s">
        <v>18</v>
      </c>
      <c r="V161" s="61" t="s">
        <v>140</v>
      </c>
      <c r="W161" s="124"/>
    </row>
    <row r="162" spans="1:23" s="55" customFormat="1" x14ac:dyDescent="0.25">
      <c r="A162" s="55" t="s">
        <v>84</v>
      </c>
      <c r="B162" s="61" t="s">
        <v>612</v>
      </c>
      <c r="C162" s="95" t="s">
        <v>742</v>
      </c>
      <c r="D162" s="55" t="s">
        <v>8</v>
      </c>
      <c r="E162" s="55" t="s">
        <v>18</v>
      </c>
      <c r="F162" s="55" t="s">
        <v>96</v>
      </c>
      <c r="G162" s="55" t="s">
        <v>19</v>
      </c>
      <c r="H162" s="55" t="s">
        <v>19</v>
      </c>
      <c r="J162" s="55" t="s">
        <v>738</v>
      </c>
      <c r="K162" s="55" t="s">
        <v>18</v>
      </c>
      <c r="L162" s="55" t="s">
        <v>18</v>
      </c>
      <c r="M162" s="55" t="s">
        <v>19</v>
      </c>
      <c r="N162" s="55" t="s">
        <v>18</v>
      </c>
      <c r="O162" s="55">
        <v>7</v>
      </c>
      <c r="P162" s="61">
        <v>2</v>
      </c>
      <c r="Q162" s="55">
        <v>5</v>
      </c>
      <c r="R162" s="55" t="s">
        <v>18</v>
      </c>
      <c r="S162" s="55" t="s">
        <v>19</v>
      </c>
      <c r="T162" s="55">
        <v>5</v>
      </c>
      <c r="U162" s="55" t="s">
        <v>18</v>
      </c>
      <c r="V162" s="55" t="s">
        <v>140</v>
      </c>
    </row>
    <row r="163" spans="1:23" s="55" customFormat="1" x14ac:dyDescent="0.25">
      <c r="A163" s="55" t="s">
        <v>84</v>
      </c>
      <c r="B163" s="61" t="s">
        <v>612</v>
      </c>
      <c r="C163" s="95" t="s">
        <v>742</v>
      </c>
      <c r="D163" s="55" t="s">
        <v>9</v>
      </c>
      <c r="E163" s="55" t="s">
        <v>18</v>
      </c>
      <c r="F163" s="55" t="s">
        <v>96</v>
      </c>
      <c r="G163" s="55" t="s">
        <v>19</v>
      </c>
      <c r="H163" s="55" t="s">
        <v>19</v>
      </c>
      <c r="J163" s="55" t="s">
        <v>738</v>
      </c>
      <c r="K163" s="55" t="s">
        <v>18</v>
      </c>
      <c r="L163" s="55" t="s">
        <v>18</v>
      </c>
      <c r="M163" s="55" t="s">
        <v>19</v>
      </c>
      <c r="N163" s="55" t="s">
        <v>18</v>
      </c>
      <c r="O163" s="55">
        <v>1</v>
      </c>
      <c r="P163" s="61">
        <v>0</v>
      </c>
      <c r="Q163" s="55">
        <v>1</v>
      </c>
      <c r="R163" s="55" t="s">
        <v>18</v>
      </c>
      <c r="S163" s="55" t="s">
        <v>19</v>
      </c>
      <c r="T163" s="55">
        <v>1</v>
      </c>
      <c r="U163" s="55" t="s">
        <v>18</v>
      </c>
      <c r="V163" s="55" t="s">
        <v>140</v>
      </c>
    </row>
    <row r="164" spans="1:23" s="55" customFormat="1" x14ac:dyDescent="0.25">
      <c r="A164" s="55" t="s">
        <v>84</v>
      </c>
      <c r="B164" s="61" t="s">
        <v>612</v>
      </c>
      <c r="C164" s="95" t="s">
        <v>743</v>
      </c>
      <c r="D164" s="55" t="s">
        <v>8</v>
      </c>
      <c r="E164" s="55" t="s">
        <v>18</v>
      </c>
      <c r="F164" s="55" t="s">
        <v>98</v>
      </c>
      <c r="G164" s="55" t="s">
        <v>19</v>
      </c>
      <c r="H164" s="55" t="s">
        <v>19</v>
      </c>
      <c r="K164" s="55" t="s">
        <v>18</v>
      </c>
      <c r="L164" s="55" t="s">
        <v>19</v>
      </c>
      <c r="M164" s="55" t="s">
        <v>832</v>
      </c>
      <c r="N164" s="55" t="s">
        <v>18</v>
      </c>
      <c r="O164" s="55">
        <v>4</v>
      </c>
      <c r="P164" s="61">
        <v>2</v>
      </c>
      <c r="Q164" s="55">
        <v>3</v>
      </c>
      <c r="R164" s="55" t="s">
        <v>18</v>
      </c>
      <c r="S164" s="55" t="s">
        <v>19</v>
      </c>
      <c r="T164" s="55">
        <v>2</v>
      </c>
      <c r="U164" s="55" t="s">
        <v>19</v>
      </c>
      <c r="V164" s="55" t="s">
        <v>140</v>
      </c>
    </row>
    <row r="165" spans="1:23" s="55" customFormat="1" x14ac:dyDescent="0.25">
      <c r="A165" s="55" t="s">
        <v>84</v>
      </c>
      <c r="B165" s="61" t="s">
        <v>612</v>
      </c>
      <c r="C165" s="95" t="s">
        <v>744</v>
      </c>
      <c r="D165" s="55" t="s">
        <v>8</v>
      </c>
      <c r="E165" s="55" t="s">
        <v>18</v>
      </c>
      <c r="F165" s="55" t="s">
        <v>98</v>
      </c>
      <c r="G165" s="55" t="s">
        <v>19</v>
      </c>
      <c r="H165" s="55" t="s">
        <v>19</v>
      </c>
      <c r="K165" s="55" t="s">
        <v>18</v>
      </c>
      <c r="L165" s="55" t="s">
        <v>19</v>
      </c>
      <c r="M165" s="55" t="s">
        <v>19</v>
      </c>
      <c r="N165" s="55" t="s">
        <v>18</v>
      </c>
      <c r="O165" s="55">
        <v>1</v>
      </c>
      <c r="P165" s="61">
        <v>1</v>
      </c>
      <c r="Q165" s="55">
        <v>1</v>
      </c>
      <c r="R165" s="55" t="s">
        <v>18</v>
      </c>
      <c r="S165" s="55" t="s">
        <v>19</v>
      </c>
      <c r="T165" s="55">
        <v>1</v>
      </c>
      <c r="U165" s="55" t="s">
        <v>19</v>
      </c>
      <c r="V165" s="55" t="s">
        <v>140</v>
      </c>
    </row>
    <row r="166" spans="1:23" s="61" customFormat="1" x14ac:dyDescent="0.25">
      <c r="A166" s="55" t="s">
        <v>84</v>
      </c>
      <c r="B166" s="61" t="s">
        <v>612</v>
      </c>
      <c r="C166" s="95" t="s">
        <v>745</v>
      </c>
      <c r="D166" s="55" t="s">
        <v>8</v>
      </c>
      <c r="E166" s="55" t="s">
        <v>18</v>
      </c>
      <c r="F166" s="55" t="s">
        <v>98</v>
      </c>
      <c r="G166" s="55" t="s">
        <v>19</v>
      </c>
      <c r="H166" s="55" t="s">
        <v>19</v>
      </c>
      <c r="I166" s="55"/>
      <c r="J166" s="55" t="s">
        <v>528</v>
      </c>
      <c r="K166" s="55" t="s">
        <v>18</v>
      </c>
      <c r="L166" s="55" t="s">
        <v>19</v>
      </c>
      <c r="M166" s="55" t="s">
        <v>19</v>
      </c>
      <c r="N166" s="55" t="s">
        <v>18</v>
      </c>
      <c r="O166" s="55">
        <v>2</v>
      </c>
      <c r="P166" s="61">
        <v>1</v>
      </c>
      <c r="Q166" s="55">
        <v>2</v>
      </c>
      <c r="R166" s="55" t="s">
        <v>18</v>
      </c>
      <c r="S166" s="55" t="s">
        <v>19</v>
      </c>
      <c r="T166" s="55">
        <v>1</v>
      </c>
      <c r="U166" s="55" t="s">
        <v>19</v>
      </c>
      <c r="V166" s="55" t="s">
        <v>140</v>
      </c>
      <c r="W166" s="55"/>
    </row>
    <row r="167" spans="1:23" s="55" customFormat="1" ht="15" customHeight="1" x14ac:dyDescent="0.25">
      <c r="A167" s="55" t="s">
        <v>84</v>
      </c>
      <c r="B167" s="61" t="s">
        <v>612</v>
      </c>
      <c r="C167" s="95" t="s">
        <v>745</v>
      </c>
      <c r="D167" s="55" t="s">
        <v>9</v>
      </c>
      <c r="E167" s="55" t="s">
        <v>18</v>
      </c>
      <c r="F167" s="55" t="s">
        <v>98</v>
      </c>
      <c r="G167" s="55" t="s">
        <v>19</v>
      </c>
      <c r="H167" s="55" t="s">
        <v>19</v>
      </c>
      <c r="J167" s="55" t="s">
        <v>528</v>
      </c>
      <c r="K167" s="55" t="s">
        <v>18</v>
      </c>
      <c r="L167" s="55" t="s">
        <v>19</v>
      </c>
      <c r="M167" s="55" t="s">
        <v>19</v>
      </c>
      <c r="N167" s="55" t="s">
        <v>18</v>
      </c>
      <c r="O167" s="55">
        <v>2</v>
      </c>
      <c r="P167" s="61">
        <v>1</v>
      </c>
      <c r="Q167" s="55">
        <v>1</v>
      </c>
      <c r="R167" s="55" t="s">
        <v>18</v>
      </c>
      <c r="S167" s="55" t="s">
        <v>19</v>
      </c>
      <c r="T167" s="55">
        <v>1</v>
      </c>
      <c r="U167" s="55" t="s">
        <v>19</v>
      </c>
      <c r="V167" s="55" t="s">
        <v>140</v>
      </c>
    </row>
    <row r="168" spans="1:23" s="55" customFormat="1" x14ac:dyDescent="0.25">
      <c r="A168" s="55" t="s">
        <v>84</v>
      </c>
      <c r="B168" s="55" t="s">
        <v>612</v>
      </c>
      <c r="C168" s="55" t="s">
        <v>833</v>
      </c>
      <c r="D168" s="55" t="s">
        <v>8</v>
      </c>
      <c r="E168" s="55" t="s">
        <v>19</v>
      </c>
      <c r="F168" s="55" t="s">
        <v>98</v>
      </c>
      <c r="G168" s="55" t="s">
        <v>19</v>
      </c>
      <c r="H168" s="55" t="s">
        <v>19</v>
      </c>
      <c r="K168" s="55" t="s">
        <v>18</v>
      </c>
      <c r="L168" s="55" t="s">
        <v>19</v>
      </c>
      <c r="M168" s="55" t="s">
        <v>19</v>
      </c>
      <c r="N168" s="55" t="s">
        <v>18</v>
      </c>
      <c r="O168" s="55">
        <v>1</v>
      </c>
      <c r="P168" s="55">
        <v>1</v>
      </c>
      <c r="Q168" s="55">
        <v>1</v>
      </c>
      <c r="R168" s="55" t="s">
        <v>281</v>
      </c>
      <c r="S168" s="55" t="s">
        <v>19</v>
      </c>
      <c r="T168" s="55">
        <v>1</v>
      </c>
      <c r="U168" s="55" t="s">
        <v>18</v>
      </c>
      <c r="V168" s="55" t="s">
        <v>140</v>
      </c>
      <c r="W168" s="55" t="s">
        <v>834</v>
      </c>
    </row>
    <row r="169" spans="1:23" s="55" customFormat="1" x14ac:dyDescent="0.25">
      <c r="A169" s="55" t="s">
        <v>84</v>
      </c>
      <c r="B169" s="61" t="s">
        <v>612</v>
      </c>
      <c r="C169" s="95" t="s">
        <v>747</v>
      </c>
      <c r="D169" s="55" t="s">
        <v>8</v>
      </c>
      <c r="E169" s="55" t="s">
        <v>18</v>
      </c>
      <c r="F169" s="55" t="s">
        <v>98</v>
      </c>
      <c r="G169" s="55" t="s">
        <v>19</v>
      </c>
      <c r="H169" s="55" t="s">
        <v>19</v>
      </c>
      <c r="K169" s="55" t="s">
        <v>18</v>
      </c>
      <c r="L169" s="55" t="s">
        <v>19</v>
      </c>
      <c r="M169" s="55" t="s">
        <v>19</v>
      </c>
      <c r="N169" s="55" t="s">
        <v>18</v>
      </c>
      <c r="O169" s="55">
        <v>1</v>
      </c>
      <c r="P169" s="55">
        <v>1</v>
      </c>
      <c r="Q169" s="55">
        <v>1</v>
      </c>
      <c r="R169" s="55" t="s">
        <v>18</v>
      </c>
      <c r="S169" s="55" t="s">
        <v>19</v>
      </c>
      <c r="T169" s="55">
        <v>1</v>
      </c>
      <c r="U169" s="55" t="s">
        <v>19</v>
      </c>
      <c r="V169" s="55" t="s">
        <v>140</v>
      </c>
    </row>
    <row r="170" spans="1:23" s="55" customFormat="1" x14ac:dyDescent="0.25">
      <c r="A170" s="55" t="s">
        <v>84</v>
      </c>
      <c r="B170" s="61" t="s">
        <v>612</v>
      </c>
      <c r="C170" s="95" t="s">
        <v>746</v>
      </c>
      <c r="D170" s="55" t="s">
        <v>8</v>
      </c>
      <c r="E170" s="55" t="s">
        <v>18</v>
      </c>
      <c r="F170" s="55" t="s">
        <v>98</v>
      </c>
      <c r="G170" s="55" t="s">
        <v>19</v>
      </c>
      <c r="H170" s="55" t="s">
        <v>19</v>
      </c>
      <c r="K170" s="55" t="s">
        <v>18</v>
      </c>
      <c r="L170" s="55" t="s">
        <v>19</v>
      </c>
      <c r="M170" s="55" t="s">
        <v>18</v>
      </c>
      <c r="N170" s="55" t="s">
        <v>18</v>
      </c>
      <c r="O170" s="55">
        <v>5</v>
      </c>
      <c r="P170" s="61">
        <v>5</v>
      </c>
      <c r="Q170" s="55">
        <v>3</v>
      </c>
      <c r="R170" s="55" t="s">
        <v>18</v>
      </c>
      <c r="S170" s="55" t="s">
        <v>19</v>
      </c>
      <c r="T170" s="55">
        <v>3</v>
      </c>
      <c r="U170" s="55" t="s">
        <v>18</v>
      </c>
      <c r="V170" s="55" t="s">
        <v>140</v>
      </c>
    </row>
    <row r="171" spans="1:23" s="55" customFormat="1" x14ac:dyDescent="0.25">
      <c r="A171" s="55" t="s">
        <v>87</v>
      </c>
      <c r="B171" s="60" t="s">
        <v>612</v>
      </c>
      <c r="C171" s="55" t="s">
        <v>842</v>
      </c>
      <c r="D171" s="55" t="s">
        <v>7</v>
      </c>
      <c r="E171" s="55" t="s">
        <v>19</v>
      </c>
      <c r="F171" s="55" t="s">
        <v>97</v>
      </c>
      <c r="G171" s="55" t="s">
        <v>19</v>
      </c>
      <c r="H171" s="55" t="s">
        <v>19</v>
      </c>
      <c r="I171" s="95"/>
      <c r="J171" s="55" t="s">
        <v>843</v>
      </c>
      <c r="K171" s="55" t="s">
        <v>18</v>
      </c>
      <c r="L171" s="55" t="s">
        <v>19</v>
      </c>
      <c r="M171" s="95"/>
      <c r="N171" s="55" t="s">
        <v>19</v>
      </c>
      <c r="O171" s="55">
        <v>1</v>
      </c>
      <c r="P171" s="55">
        <v>1</v>
      </c>
      <c r="Q171" s="55">
        <v>1</v>
      </c>
      <c r="R171" s="55" t="s">
        <v>18</v>
      </c>
      <c r="S171" s="55" t="s">
        <v>18</v>
      </c>
      <c r="T171" s="55">
        <v>0</v>
      </c>
      <c r="U171" s="55" t="s">
        <v>19</v>
      </c>
      <c r="V171" s="55" t="s">
        <v>141</v>
      </c>
      <c r="W171" s="55" t="s">
        <v>844</v>
      </c>
    </row>
    <row r="172" spans="1:23" s="55" customFormat="1" x14ac:dyDescent="0.25">
      <c r="A172" s="55" t="s">
        <v>89</v>
      </c>
      <c r="B172" s="60" t="s">
        <v>612</v>
      </c>
      <c r="C172" s="55" t="s">
        <v>707</v>
      </c>
      <c r="D172" s="55" t="s">
        <v>9</v>
      </c>
      <c r="E172" s="55" t="s">
        <v>19</v>
      </c>
      <c r="F172" s="55" t="s">
        <v>98</v>
      </c>
      <c r="G172" s="55" t="s">
        <v>18</v>
      </c>
      <c r="H172" s="55" t="s">
        <v>18</v>
      </c>
      <c r="I172" s="55" t="s">
        <v>136</v>
      </c>
      <c r="J172" s="55" t="s">
        <v>462</v>
      </c>
      <c r="K172" s="55" t="s">
        <v>18</v>
      </c>
      <c r="L172" s="55" t="s">
        <v>19</v>
      </c>
      <c r="M172" s="55" t="s">
        <v>19</v>
      </c>
      <c r="N172" s="55" t="s">
        <v>19</v>
      </c>
      <c r="O172" s="55">
        <v>1</v>
      </c>
      <c r="P172" s="55">
        <v>1</v>
      </c>
      <c r="Q172" s="55">
        <v>1</v>
      </c>
      <c r="R172" s="55" t="s">
        <v>18</v>
      </c>
      <c r="S172" s="55" t="s">
        <v>18</v>
      </c>
      <c r="T172" s="55">
        <v>1</v>
      </c>
      <c r="U172" s="55" t="s">
        <v>19</v>
      </c>
      <c r="V172" s="55" t="s">
        <v>213</v>
      </c>
      <c r="W172" s="55" t="s">
        <v>867</v>
      </c>
    </row>
    <row r="173" spans="1:23" s="55" customFormat="1" x14ac:dyDescent="0.25">
      <c r="A173" s="55" t="s">
        <v>89</v>
      </c>
      <c r="B173" s="55" t="s">
        <v>612</v>
      </c>
      <c r="C173" s="55" t="s">
        <v>694</v>
      </c>
      <c r="D173" s="55" t="s">
        <v>9</v>
      </c>
      <c r="E173" s="55" t="s">
        <v>18</v>
      </c>
      <c r="F173" s="55" t="s">
        <v>96</v>
      </c>
      <c r="G173" s="55" t="s">
        <v>18</v>
      </c>
      <c r="H173" s="55" t="s">
        <v>19</v>
      </c>
      <c r="I173" s="55" t="s">
        <v>136</v>
      </c>
      <c r="J173" s="55" t="s">
        <v>462</v>
      </c>
      <c r="K173" s="55" t="s">
        <v>18</v>
      </c>
      <c r="L173" s="55" t="s">
        <v>19</v>
      </c>
      <c r="M173" s="55" t="s">
        <v>18</v>
      </c>
      <c r="N173" s="55" t="s">
        <v>19</v>
      </c>
      <c r="O173" s="55">
        <v>1</v>
      </c>
      <c r="P173" s="55">
        <v>0</v>
      </c>
      <c r="Q173" s="55">
        <v>1</v>
      </c>
      <c r="R173" s="55" t="s">
        <v>18</v>
      </c>
      <c r="S173" s="55" t="s">
        <v>18</v>
      </c>
      <c r="T173" s="55">
        <v>1</v>
      </c>
      <c r="U173" s="55" t="s">
        <v>19</v>
      </c>
      <c r="V173" s="55" t="s">
        <v>213</v>
      </c>
      <c r="W173" s="55" t="s">
        <v>864</v>
      </c>
    </row>
    <row r="174" spans="1:23" s="55" customFormat="1" x14ac:dyDescent="0.25">
      <c r="A174" s="55" t="s">
        <v>89</v>
      </c>
      <c r="B174" s="55" t="s">
        <v>612</v>
      </c>
      <c r="C174" s="55" t="s">
        <v>694</v>
      </c>
      <c r="D174" s="55" t="s">
        <v>9</v>
      </c>
      <c r="E174" s="55" t="s">
        <v>18</v>
      </c>
      <c r="F174" s="55" t="s">
        <v>98</v>
      </c>
      <c r="G174" s="55" t="s">
        <v>18</v>
      </c>
      <c r="H174" s="55" t="s">
        <v>19</v>
      </c>
      <c r="I174" s="55" t="s">
        <v>136</v>
      </c>
      <c r="J174" s="55" t="s">
        <v>462</v>
      </c>
      <c r="K174" s="55" t="s">
        <v>18</v>
      </c>
      <c r="L174" s="55" t="s">
        <v>19</v>
      </c>
      <c r="M174" s="55" t="s">
        <v>18</v>
      </c>
      <c r="N174" s="55" t="s">
        <v>19</v>
      </c>
      <c r="O174" s="55">
        <v>1</v>
      </c>
      <c r="P174" s="55">
        <v>0</v>
      </c>
      <c r="Q174" s="55">
        <v>1</v>
      </c>
      <c r="R174" s="55" t="s">
        <v>18</v>
      </c>
      <c r="S174" s="55" t="s">
        <v>18</v>
      </c>
      <c r="T174" s="55">
        <v>1</v>
      </c>
      <c r="U174" s="55" t="s">
        <v>19</v>
      </c>
      <c r="V174" s="55" t="s">
        <v>213</v>
      </c>
      <c r="W174" s="55" t="s">
        <v>865</v>
      </c>
    </row>
    <row r="175" spans="1:23" s="55" customFormat="1" x14ac:dyDescent="0.25">
      <c r="A175" s="55" t="s">
        <v>89</v>
      </c>
      <c r="B175" s="55" t="s">
        <v>612</v>
      </c>
      <c r="C175" s="55" t="s">
        <v>685</v>
      </c>
      <c r="D175" s="55" t="s">
        <v>9</v>
      </c>
      <c r="E175" s="55" t="s">
        <v>18</v>
      </c>
      <c r="F175" s="55" t="s">
        <v>96</v>
      </c>
      <c r="G175" s="55" t="s">
        <v>19</v>
      </c>
      <c r="H175" s="55" t="s">
        <v>18</v>
      </c>
      <c r="I175" s="55" t="s">
        <v>136</v>
      </c>
      <c r="J175" s="55" t="s">
        <v>462</v>
      </c>
      <c r="K175" s="55" t="s">
        <v>18</v>
      </c>
      <c r="L175" s="55" t="s">
        <v>19</v>
      </c>
      <c r="M175" s="55" t="s">
        <v>18</v>
      </c>
      <c r="N175" s="55" t="s">
        <v>19</v>
      </c>
      <c r="O175" s="55">
        <v>1</v>
      </c>
      <c r="P175" s="55">
        <v>0</v>
      </c>
      <c r="Q175" s="55">
        <v>1</v>
      </c>
      <c r="R175" s="55" t="s">
        <v>18</v>
      </c>
      <c r="S175" s="55" t="s">
        <v>18</v>
      </c>
      <c r="T175" s="55">
        <v>1</v>
      </c>
      <c r="U175" s="55" t="s">
        <v>19</v>
      </c>
      <c r="V175" s="55" t="s">
        <v>213</v>
      </c>
      <c r="W175" s="55" t="s">
        <v>866</v>
      </c>
    </row>
    <row r="176" spans="1:23" s="55" customFormat="1" ht="45" x14ac:dyDescent="0.25">
      <c r="A176" s="55" t="s">
        <v>91</v>
      </c>
      <c r="B176" s="60" t="s">
        <v>612</v>
      </c>
      <c r="C176" s="55" t="s">
        <v>873</v>
      </c>
      <c r="D176" s="55" t="s">
        <v>517</v>
      </c>
      <c r="E176" s="55" t="s">
        <v>19</v>
      </c>
      <c r="F176" s="55" t="s">
        <v>96</v>
      </c>
      <c r="G176" s="55" t="s">
        <v>19</v>
      </c>
      <c r="H176" s="55" t="s">
        <v>19</v>
      </c>
      <c r="K176" s="55" t="s">
        <v>19</v>
      </c>
      <c r="M176" s="55" t="s">
        <v>19</v>
      </c>
      <c r="N176" s="55" t="s">
        <v>19</v>
      </c>
      <c r="O176" s="55">
        <v>1</v>
      </c>
      <c r="P176" s="55">
        <v>0</v>
      </c>
      <c r="Q176" s="55">
        <v>1</v>
      </c>
      <c r="R176" s="55" t="s">
        <v>18</v>
      </c>
      <c r="S176" s="55" t="s">
        <v>18</v>
      </c>
      <c r="T176" s="55">
        <v>1</v>
      </c>
      <c r="U176" s="55" t="s">
        <v>19</v>
      </c>
      <c r="V176" s="55" t="s">
        <v>144</v>
      </c>
      <c r="W176" s="60" t="s">
        <v>874</v>
      </c>
    </row>
    <row r="177" spans="1:23" s="55" customFormat="1" ht="45" x14ac:dyDescent="0.25">
      <c r="A177" s="55" t="s">
        <v>91</v>
      </c>
      <c r="B177" s="60" t="s">
        <v>612</v>
      </c>
      <c r="C177" s="55" t="s">
        <v>875</v>
      </c>
      <c r="D177" s="55" t="s">
        <v>517</v>
      </c>
      <c r="E177" s="55" t="s">
        <v>19</v>
      </c>
      <c r="F177" s="55" t="s">
        <v>96</v>
      </c>
      <c r="G177" s="55" t="s">
        <v>19</v>
      </c>
      <c r="H177" s="55" t="s">
        <v>19</v>
      </c>
      <c r="K177" s="55" t="s">
        <v>19</v>
      </c>
      <c r="L177" s="55" t="s">
        <v>18</v>
      </c>
      <c r="M177" s="55" t="s">
        <v>19</v>
      </c>
      <c r="N177" s="55" t="s">
        <v>19</v>
      </c>
      <c r="O177" s="55">
        <v>1</v>
      </c>
      <c r="P177" s="55">
        <v>0</v>
      </c>
      <c r="Q177" s="55">
        <v>1</v>
      </c>
      <c r="R177" s="55" t="s">
        <v>18</v>
      </c>
      <c r="S177" s="55" t="s">
        <v>18</v>
      </c>
      <c r="T177" s="55">
        <v>1</v>
      </c>
      <c r="U177" s="55" t="s">
        <v>19</v>
      </c>
      <c r="V177" s="55" t="s">
        <v>144</v>
      </c>
      <c r="W177" s="60" t="s">
        <v>876</v>
      </c>
    </row>
    <row r="178" spans="1:23" s="55" customFormat="1" ht="75" x14ac:dyDescent="0.25">
      <c r="A178" s="55" t="s">
        <v>91</v>
      </c>
      <c r="B178" s="60" t="s">
        <v>612</v>
      </c>
      <c r="C178" s="55" t="s">
        <v>877</v>
      </c>
      <c r="D178" s="55" t="s">
        <v>517</v>
      </c>
      <c r="E178" s="55" t="s">
        <v>19</v>
      </c>
      <c r="F178" s="55" t="s">
        <v>96</v>
      </c>
      <c r="G178" s="55" t="s">
        <v>19</v>
      </c>
      <c r="H178" s="55" t="s">
        <v>19</v>
      </c>
      <c r="L178" s="55" t="s">
        <v>18</v>
      </c>
      <c r="M178" s="55" t="s">
        <v>19</v>
      </c>
      <c r="N178" s="55" t="s">
        <v>19</v>
      </c>
      <c r="O178" s="55">
        <v>1</v>
      </c>
      <c r="P178" s="55">
        <v>0</v>
      </c>
      <c r="Q178" s="55">
        <v>1</v>
      </c>
      <c r="R178" s="55" t="s">
        <v>18</v>
      </c>
      <c r="S178" s="55" t="s">
        <v>18</v>
      </c>
      <c r="T178" s="55">
        <v>1</v>
      </c>
      <c r="U178" s="55" t="s">
        <v>19</v>
      </c>
      <c r="V178" s="55" t="s">
        <v>144</v>
      </c>
      <c r="W178" s="60" t="s">
        <v>878</v>
      </c>
    </row>
    <row r="179" spans="1:23" s="55" customFormat="1" ht="75" x14ac:dyDescent="0.25">
      <c r="A179" s="55" t="s">
        <v>91</v>
      </c>
      <c r="B179" s="60" t="s">
        <v>612</v>
      </c>
      <c r="C179" s="55" t="s">
        <v>329</v>
      </c>
      <c r="D179" s="55" t="s">
        <v>517</v>
      </c>
      <c r="E179" s="55" t="s">
        <v>18</v>
      </c>
      <c r="F179" s="60" t="s">
        <v>239</v>
      </c>
      <c r="G179" s="60" t="s">
        <v>19</v>
      </c>
      <c r="H179" s="60" t="s">
        <v>19</v>
      </c>
      <c r="I179" s="60" t="s">
        <v>136</v>
      </c>
      <c r="J179" s="60" t="s">
        <v>296</v>
      </c>
      <c r="K179" s="60" t="s">
        <v>18</v>
      </c>
      <c r="L179" s="55" t="s">
        <v>19</v>
      </c>
      <c r="M179" s="55" t="s">
        <v>19</v>
      </c>
      <c r="N179" s="55" t="s">
        <v>19</v>
      </c>
      <c r="O179" s="55">
        <v>1</v>
      </c>
      <c r="P179" s="55">
        <v>0</v>
      </c>
      <c r="Q179" s="55">
        <v>3</v>
      </c>
      <c r="R179" s="55" t="s">
        <v>18</v>
      </c>
      <c r="S179" s="55" t="s">
        <v>18</v>
      </c>
      <c r="T179" s="55">
        <v>2</v>
      </c>
      <c r="V179" s="55" t="s">
        <v>219</v>
      </c>
      <c r="W179" s="60" t="s">
        <v>879</v>
      </c>
    </row>
    <row r="180" spans="1:23" s="55" customFormat="1" x14ac:dyDescent="0.25">
      <c r="A180" s="55" t="s">
        <v>84</v>
      </c>
      <c r="B180" s="60" t="s">
        <v>613</v>
      </c>
      <c r="C180" s="55" t="s">
        <v>888</v>
      </c>
      <c r="D180" s="55" t="s">
        <v>9</v>
      </c>
      <c r="E180" s="55" t="s">
        <v>18</v>
      </c>
      <c r="F180" s="55" t="s">
        <v>98</v>
      </c>
      <c r="G180" s="55" t="s">
        <v>281</v>
      </c>
      <c r="H180" s="55" t="s">
        <v>19</v>
      </c>
      <c r="I180" s="55" t="s">
        <v>133</v>
      </c>
      <c r="J180" s="55" t="s">
        <v>890</v>
      </c>
      <c r="K180" s="55" t="s">
        <v>18</v>
      </c>
      <c r="L180" s="55" t="s">
        <v>19</v>
      </c>
      <c r="M180" s="55" t="s">
        <v>281</v>
      </c>
      <c r="N180" s="55" t="s">
        <v>18</v>
      </c>
      <c r="O180" s="55">
        <v>2</v>
      </c>
      <c r="P180" s="55">
        <v>0</v>
      </c>
      <c r="Q180" s="55">
        <v>1</v>
      </c>
      <c r="R180" s="55" t="s">
        <v>18</v>
      </c>
      <c r="S180" s="55" t="s">
        <v>18</v>
      </c>
      <c r="T180" s="55">
        <v>1</v>
      </c>
      <c r="U180" s="55" t="s">
        <v>18</v>
      </c>
      <c r="V180" s="55" t="s">
        <v>140</v>
      </c>
      <c r="W180" s="55" t="s">
        <v>891</v>
      </c>
    </row>
    <row r="181" spans="1:23" s="55" customFormat="1" x14ac:dyDescent="0.25">
      <c r="A181" s="55" t="s">
        <v>89</v>
      </c>
      <c r="B181" s="55" t="s">
        <v>613</v>
      </c>
      <c r="C181" s="55" t="s">
        <v>847</v>
      </c>
      <c r="D181" s="55" t="s">
        <v>9</v>
      </c>
      <c r="E181" s="55" t="s">
        <v>18</v>
      </c>
      <c r="F181" s="55" t="s">
        <v>98</v>
      </c>
      <c r="G181" s="55" t="s">
        <v>18</v>
      </c>
      <c r="H181" s="55" t="s">
        <v>18</v>
      </c>
      <c r="I181" s="55" t="s">
        <v>136</v>
      </c>
      <c r="J181" s="55" t="s">
        <v>462</v>
      </c>
      <c r="K181" s="55" t="s">
        <v>18</v>
      </c>
      <c r="L181" s="55" t="s">
        <v>19</v>
      </c>
      <c r="M181" s="55" t="s">
        <v>19</v>
      </c>
      <c r="N181" s="55" t="s">
        <v>19</v>
      </c>
      <c r="O181" s="55">
        <v>1</v>
      </c>
      <c r="P181" s="55">
        <v>1</v>
      </c>
      <c r="Q181" s="55">
        <v>1</v>
      </c>
      <c r="R181" s="55" t="s">
        <v>18</v>
      </c>
      <c r="S181" s="55" t="s">
        <v>18</v>
      </c>
      <c r="T181" s="55">
        <v>1</v>
      </c>
      <c r="U181" s="55" t="s">
        <v>19</v>
      </c>
      <c r="V181" s="55" t="s">
        <v>213</v>
      </c>
      <c r="W181" s="55" t="s">
        <v>915</v>
      </c>
    </row>
    <row r="182" spans="1:23" s="55" customFormat="1" x14ac:dyDescent="0.25">
      <c r="A182" s="55" t="s">
        <v>89</v>
      </c>
      <c r="B182" s="55" t="s">
        <v>613</v>
      </c>
      <c r="C182" s="55" t="s">
        <v>863</v>
      </c>
      <c r="D182" s="55" t="s">
        <v>9</v>
      </c>
      <c r="E182" s="55" t="s">
        <v>18</v>
      </c>
      <c r="F182" s="55" t="s">
        <v>98</v>
      </c>
      <c r="G182" s="55" t="s">
        <v>18</v>
      </c>
      <c r="H182" s="55" t="s">
        <v>18</v>
      </c>
      <c r="I182" s="55" t="s">
        <v>136</v>
      </c>
      <c r="J182" s="55" t="s">
        <v>462</v>
      </c>
      <c r="K182" s="55" t="s">
        <v>18</v>
      </c>
      <c r="L182" s="55" t="s">
        <v>19</v>
      </c>
      <c r="M182" s="55" t="s">
        <v>18</v>
      </c>
      <c r="N182" s="55" t="s">
        <v>19</v>
      </c>
      <c r="O182" s="55">
        <v>1</v>
      </c>
      <c r="P182" s="55">
        <v>0</v>
      </c>
      <c r="Q182" s="55">
        <v>1</v>
      </c>
      <c r="R182" s="55" t="s">
        <v>18</v>
      </c>
      <c r="S182" s="55" t="s">
        <v>18</v>
      </c>
      <c r="T182" s="55">
        <v>1</v>
      </c>
      <c r="U182" s="55" t="s">
        <v>18</v>
      </c>
      <c r="V182" s="55" t="s">
        <v>213</v>
      </c>
      <c r="W182" s="55" t="s">
        <v>916</v>
      </c>
    </row>
    <row r="183" spans="1:23" x14ac:dyDescent="0.25">
      <c r="A183" s="36" t="s">
        <v>84</v>
      </c>
      <c r="B183" s="60" t="s">
        <v>614</v>
      </c>
      <c r="C183" s="36" t="s">
        <v>968</v>
      </c>
      <c r="D183" s="36" t="s">
        <v>10</v>
      </c>
      <c r="E183" s="36" t="s">
        <v>19</v>
      </c>
      <c r="F183" s="36" t="s">
        <v>96</v>
      </c>
      <c r="G183" s="36" t="s">
        <v>19</v>
      </c>
      <c r="H183" s="36" t="s">
        <v>19</v>
      </c>
      <c r="I183" s="36" t="s">
        <v>136</v>
      </c>
      <c r="K183" s="36" t="s">
        <v>18</v>
      </c>
      <c r="L183" s="36" t="s">
        <v>19</v>
      </c>
      <c r="M183" s="36" t="s">
        <v>19</v>
      </c>
      <c r="N183" s="36" t="s">
        <v>18</v>
      </c>
      <c r="O183" s="36">
        <v>1</v>
      </c>
      <c r="P183" s="36">
        <v>1</v>
      </c>
      <c r="Q183" s="36">
        <v>1</v>
      </c>
      <c r="R183" s="36" t="s">
        <v>18</v>
      </c>
      <c r="S183" s="36" t="s">
        <v>19</v>
      </c>
      <c r="T183" s="36">
        <v>1</v>
      </c>
      <c r="U183" s="36" t="s">
        <v>18</v>
      </c>
      <c r="V183" s="55" t="s">
        <v>166</v>
      </c>
      <c r="W183" s="36" t="s">
        <v>969</v>
      </c>
    </row>
    <row r="184" spans="1:23" ht="45" x14ac:dyDescent="0.25">
      <c r="A184" s="36" t="s">
        <v>84</v>
      </c>
      <c r="B184" s="60" t="s">
        <v>614</v>
      </c>
      <c r="C184" s="36" t="s">
        <v>952</v>
      </c>
      <c r="D184" s="36" t="s">
        <v>10</v>
      </c>
      <c r="E184" s="36" t="s">
        <v>19</v>
      </c>
      <c r="F184" s="36" t="s">
        <v>96</v>
      </c>
      <c r="G184" s="36" t="s">
        <v>19</v>
      </c>
      <c r="H184" s="36" t="s">
        <v>19</v>
      </c>
      <c r="I184" s="36" t="s">
        <v>136</v>
      </c>
      <c r="K184" s="36" t="s">
        <v>18</v>
      </c>
      <c r="L184" s="36" t="s">
        <v>18</v>
      </c>
      <c r="M184" s="36" t="s">
        <v>19</v>
      </c>
      <c r="N184" s="36" t="s">
        <v>18</v>
      </c>
      <c r="O184" s="36">
        <v>1</v>
      </c>
      <c r="P184" s="36">
        <v>1</v>
      </c>
      <c r="Q184" s="36">
        <v>1</v>
      </c>
      <c r="R184" s="36" t="s">
        <v>18</v>
      </c>
      <c r="S184" s="36" t="s">
        <v>19</v>
      </c>
      <c r="T184" s="36">
        <v>1</v>
      </c>
      <c r="U184" s="36" t="s">
        <v>18</v>
      </c>
      <c r="V184" s="55" t="s">
        <v>166</v>
      </c>
      <c r="W184" s="37" t="s">
        <v>953</v>
      </c>
    </row>
    <row r="185" spans="1:23" x14ac:dyDescent="0.25">
      <c r="A185" s="36" t="s">
        <v>84</v>
      </c>
      <c r="B185" s="60" t="s">
        <v>614</v>
      </c>
      <c r="C185" s="36" t="s">
        <v>951</v>
      </c>
      <c r="D185" s="36" t="s">
        <v>10</v>
      </c>
      <c r="E185" s="36" t="s">
        <v>19</v>
      </c>
      <c r="F185" s="36" t="s">
        <v>96</v>
      </c>
      <c r="G185" s="36" t="s">
        <v>19</v>
      </c>
      <c r="H185" s="36" t="s">
        <v>19</v>
      </c>
      <c r="I185" s="36" t="s">
        <v>136</v>
      </c>
      <c r="K185" s="36" t="s">
        <v>18</v>
      </c>
      <c r="L185" s="36" t="s">
        <v>18</v>
      </c>
      <c r="M185" s="36" t="s">
        <v>19</v>
      </c>
      <c r="N185" s="36" t="s">
        <v>18</v>
      </c>
      <c r="O185" s="36">
        <v>1</v>
      </c>
      <c r="P185" s="36">
        <v>1</v>
      </c>
      <c r="Q185" s="36">
        <v>1</v>
      </c>
      <c r="R185" s="36" t="s">
        <v>18</v>
      </c>
      <c r="S185" s="36" t="s">
        <v>19</v>
      </c>
      <c r="T185" s="36">
        <v>1</v>
      </c>
      <c r="U185" s="36" t="s">
        <v>18</v>
      </c>
      <c r="V185" s="55" t="s">
        <v>166</v>
      </c>
      <c r="W185" s="36" t="s">
        <v>950</v>
      </c>
    </row>
    <row r="186" spans="1:23" x14ac:dyDescent="0.25">
      <c r="A186" s="36" t="s">
        <v>84</v>
      </c>
      <c r="B186" s="60" t="s">
        <v>614</v>
      </c>
      <c r="C186" s="36" t="s">
        <v>957</v>
      </c>
      <c r="D186" s="36" t="s">
        <v>10</v>
      </c>
      <c r="E186" s="36" t="s">
        <v>18</v>
      </c>
      <c r="F186" s="36" t="s">
        <v>96</v>
      </c>
      <c r="G186" s="36" t="s">
        <v>19</v>
      </c>
      <c r="H186" s="36" t="s">
        <v>19</v>
      </c>
      <c r="I186" s="36" t="s">
        <v>136</v>
      </c>
      <c r="K186" s="36" t="s">
        <v>18</v>
      </c>
      <c r="L186" s="36" t="s">
        <v>18</v>
      </c>
      <c r="M186" s="36" t="s">
        <v>19</v>
      </c>
      <c r="N186" s="36" t="s">
        <v>18</v>
      </c>
      <c r="O186" s="36">
        <v>1</v>
      </c>
      <c r="P186" s="36">
        <v>1</v>
      </c>
      <c r="Q186" s="36">
        <v>1</v>
      </c>
      <c r="R186" s="36" t="s">
        <v>18</v>
      </c>
      <c r="S186" s="36" t="s">
        <v>19</v>
      </c>
      <c r="T186" s="36">
        <v>1</v>
      </c>
      <c r="U186" s="36" t="s">
        <v>18</v>
      </c>
      <c r="V186" s="55" t="s">
        <v>166</v>
      </c>
      <c r="W186" s="36" t="s">
        <v>958</v>
      </c>
    </row>
    <row r="187" spans="1:23" x14ac:dyDescent="0.25">
      <c r="A187" s="36" t="s">
        <v>84</v>
      </c>
      <c r="B187" s="60" t="s">
        <v>614</v>
      </c>
      <c r="C187" s="36" t="s">
        <v>956</v>
      </c>
      <c r="D187" s="36" t="s">
        <v>10</v>
      </c>
      <c r="E187" s="36" t="s">
        <v>19</v>
      </c>
      <c r="F187" s="36" t="s">
        <v>96</v>
      </c>
      <c r="G187" s="36" t="s">
        <v>19</v>
      </c>
      <c r="H187" s="36" t="s">
        <v>19</v>
      </c>
      <c r="I187" s="36" t="s">
        <v>136</v>
      </c>
      <c r="K187" s="36" t="s">
        <v>18</v>
      </c>
      <c r="L187" s="36" t="s">
        <v>19</v>
      </c>
      <c r="M187" s="36" t="s">
        <v>19</v>
      </c>
      <c r="N187" s="36" t="s">
        <v>18</v>
      </c>
      <c r="O187" s="36">
        <v>1</v>
      </c>
      <c r="P187" s="36">
        <v>1</v>
      </c>
      <c r="Q187" s="36">
        <v>1</v>
      </c>
      <c r="R187" s="36" t="s">
        <v>18</v>
      </c>
      <c r="S187" s="36" t="s">
        <v>19</v>
      </c>
      <c r="T187" s="36">
        <v>1</v>
      </c>
      <c r="U187" s="36" t="s">
        <v>18</v>
      </c>
      <c r="V187" s="55" t="s">
        <v>166</v>
      </c>
      <c r="W187" s="36" t="s">
        <v>948</v>
      </c>
    </row>
    <row r="188" spans="1:23" x14ac:dyDescent="0.25">
      <c r="A188" s="36" t="s">
        <v>84</v>
      </c>
      <c r="B188" s="60" t="s">
        <v>614</v>
      </c>
      <c r="C188" s="36" t="s">
        <v>966</v>
      </c>
      <c r="D188" s="36" t="s">
        <v>10</v>
      </c>
      <c r="E188" s="36" t="s">
        <v>19</v>
      </c>
      <c r="F188" s="36" t="s">
        <v>96</v>
      </c>
      <c r="G188" s="36" t="s">
        <v>19</v>
      </c>
      <c r="H188" s="36" t="s">
        <v>19</v>
      </c>
      <c r="I188" s="36" t="s">
        <v>136</v>
      </c>
      <c r="K188" s="36" t="s">
        <v>18</v>
      </c>
      <c r="L188" s="36" t="s">
        <v>19</v>
      </c>
      <c r="M188" s="36" t="s">
        <v>19</v>
      </c>
      <c r="N188" s="36" t="s">
        <v>18</v>
      </c>
      <c r="O188" s="36">
        <v>1</v>
      </c>
      <c r="P188" s="36">
        <v>1</v>
      </c>
      <c r="Q188" s="36">
        <v>1</v>
      </c>
      <c r="R188" s="36" t="s">
        <v>18</v>
      </c>
      <c r="S188" s="36" t="s">
        <v>19</v>
      </c>
      <c r="T188" s="36">
        <v>1</v>
      </c>
      <c r="U188" s="36" t="s">
        <v>18</v>
      </c>
      <c r="V188" s="55" t="s">
        <v>166</v>
      </c>
      <c r="W188" s="36" t="s">
        <v>965</v>
      </c>
    </row>
    <row r="189" spans="1:23" x14ac:dyDescent="0.25">
      <c r="A189" s="36" t="s">
        <v>84</v>
      </c>
      <c r="B189" s="60" t="s">
        <v>614</v>
      </c>
      <c r="C189" s="36" t="s">
        <v>964</v>
      </c>
      <c r="D189" s="36" t="s">
        <v>10</v>
      </c>
      <c r="E189" s="36" t="s">
        <v>19</v>
      </c>
      <c r="F189" s="36" t="s">
        <v>96</v>
      </c>
      <c r="G189" s="36" t="s">
        <v>19</v>
      </c>
      <c r="H189" s="36" t="s">
        <v>19</v>
      </c>
      <c r="I189" s="36" t="s">
        <v>136</v>
      </c>
      <c r="K189" s="36" t="s">
        <v>18</v>
      </c>
      <c r="L189" s="36" t="s">
        <v>19</v>
      </c>
      <c r="M189" s="36" t="s">
        <v>19</v>
      </c>
      <c r="N189" s="36" t="s">
        <v>18</v>
      </c>
      <c r="O189" s="36">
        <v>1</v>
      </c>
      <c r="P189" s="36">
        <v>1</v>
      </c>
      <c r="Q189" s="36">
        <v>1</v>
      </c>
      <c r="R189" s="36" t="s">
        <v>18</v>
      </c>
      <c r="S189" s="36" t="s">
        <v>19</v>
      </c>
      <c r="T189" s="36">
        <v>1</v>
      </c>
      <c r="U189" s="36" t="s">
        <v>18</v>
      </c>
      <c r="V189" s="55" t="s">
        <v>166</v>
      </c>
      <c r="W189" s="36" t="s">
        <v>965</v>
      </c>
    </row>
    <row r="190" spans="1:23" x14ac:dyDescent="0.25">
      <c r="A190" s="36" t="s">
        <v>84</v>
      </c>
      <c r="B190" s="60" t="s">
        <v>614</v>
      </c>
      <c r="C190" s="36" t="s">
        <v>967</v>
      </c>
      <c r="D190" s="36" t="s">
        <v>10</v>
      </c>
      <c r="E190" s="36" t="s">
        <v>19</v>
      </c>
      <c r="F190" s="36" t="s">
        <v>96</v>
      </c>
      <c r="G190" s="36" t="s">
        <v>19</v>
      </c>
      <c r="H190" s="36" t="s">
        <v>19</v>
      </c>
      <c r="I190" s="36" t="s">
        <v>136</v>
      </c>
      <c r="K190" s="36" t="s">
        <v>18</v>
      </c>
      <c r="L190" s="36" t="s">
        <v>19</v>
      </c>
      <c r="M190" s="36" t="s">
        <v>19</v>
      </c>
      <c r="N190" s="36" t="s">
        <v>18</v>
      </c>
      <c r="O190" s="36">
        <v>1</v>
      </c>
      <c r="P190" s="36">
        <v>1</v>
      </c>
      <c r="Q190" s="36">
        <v>1</v>
      </c>
      <c r="R190" s="36" t="s">
        <v>18</v>
      </c>
      <c r="S190" s="36" t="s">
        <v>19</v>
      </c>
      <c r="T190" s="36">
        <v>1</v>
      </c>
      <c r="U190" s="36" t="s">
        <v>18</v>
      </c>
      <c r="V190" s="55" t="s">
        <v>166</v>
      </c>
      <c r="W190" s="36" t="s">
        <v>948</v>
      </c>
    </row>
    <row r="191" spans="1:23" x14ac:dyDescent="0.25">
      <c r="A191" s="36" t="s">
        <v>84</v>
      </c>
      <c r="B191" s="60" t="s">
        <v>614</v>
      </c>
      <c r="C191" s="36" t="s">
        <v>972</v>
      </c>
      <c r="D191" s="36" t="s">
        <v>10</v>
      </c>
      <c r="E191" s="36" t="s">
        <v>18</v>
      </c>
      <c r="F191" s="36" t="s">
        <v>96</v>
      </c>
      <c r="G191" s="36" t="s">
        <v>19</v>
      </c>
      <c r="H191" s="36" t="s">
        <v>19</v>
      </c>
      <c r="I191" s="36" t="s">
        <v>136</v>
      </c>
      <c r="K191" s="36" t="s">
        <v>18</v>
      </c>
      <c r="L191" s="36" t="s">
        <v>19</v>
      </c>
      <c r="M191" s="36" t="s">
        <v>19</v>
      </c>
      <c r="N191" s="36" t="s">
        <v>18</v>
      </c>
      <c r="O191" s="36">
        <v>2</v>
      </c>
      <c r="P191" s="36">
        <v>1</v>
      </c>
      <c r="Q191" s="36">
        <v>2</v>
      </c>
      <c r="R191" s="36" t="s">
        <v>18</v>
      </c>
      <c r="S191" s="36" t="s">
        <v>19</v>
      </c>
      <c r="T191" s="36">
        <v>2</v>
      </c>
      <c r="U191" s="36" t="s">
        <v>18</v>
      </c>
      <c r="V191" s="55" t="s">
        <v>166</v>
      </c>
      <c r="W191" s="36" t="s">
        <v>973</v>
      </c>
    </row>
    <row r="192" spans="1:23" x14ac:dyDescent="0.25">
      <c r="A192" s="36" t="s">
        <v>84</v>
      </c>
      <c r="B192" s="60" t="s">
        <v>614</v>
      </c>
      <c r="C192" s="36" t="s">
        <v>954</v>
      </c>
      <c r="D192" s="36" t="s">
        <v>10</v>
      </c>
      <c r="E192" s="36" t="s">
        <v>19</v>
      </c>
      <c r="F192" s="36" t="s">
        <v>96</v>
      </c>
      <c r="G192" s="36" t="s">
        <v>19</v>
      </c>
      <c r="H192" s="36" t="s">
        <v>19</v>
      </c>
      <c r="I192" s="36" t="s">
        <v>136</v>
      </c>
      <c r="K192" s="36" t="s">
        <v>18</v>
      </c>
      <c r="L192" s="36" t="s">
        <v>19</v>
      </c>
      <c r="M192" s="36" t="s">
        <v>19</v>
      </c>
      <c r="N192" s="36" t="s">
        <v>18</v>
      </c>
      <c r="O192" s="36">
        <v>1</v>
      </c>
      <c r="P192" s="36">
        <v>1</v>
      </c>
      <c r="Q192" s="36">
        <v>1</v>
      </c>
      <c r="R192" s="36" t="s">
        <v>18</v>
      </c>
      <c r="S192" s="36" t="s">
        <v>19</v>
      </c>
      <c r="T192" s="36">
        <v>1</v>
      </c>
      <c r="U192" s="36" t="s">
        <v>18</v>
      </c>
      <c r="V192" s="55" t="s">
        <v>166</v>
      </c>
      <c r="W192" s="36" t="s">
        <v>955</v>
      </c>
    </row>
    <row r="193" spans="1:23" x14ac:dyDescent="0.25">
      <c r="A193" s="36" t="s">
        <v>84</v>
      </c>
      <c r="B193" s="60" t="s">
        <v>614</v>
      </c>
      <c r="C193" s="36" t="s">
        <v>947</v>
      </c>
      <c r="D193" s="36" t="s">
        <v>10</v>
      </c>
      <c r="E193" s="36" t="s">
        <v>19</v>
      </c>
      <c r="F193" s="36" t="s">
        <v>96</v>
      </c>
      <c r="G193" s="36" t="s">
        <v>19</v>
      </c>
      <c r="H193" s="36" t="s">
        <v>19</v>
      </c>
      <c r="I193" s="36" t="s">
        <v>136</v>
      </c>
      <c r="K193" s="36" t="s">
        <v>18</v>
      </c>
      <c r="L193" s="36" t="s">
        <v>18</v>
      </c>
      <c r="M193" s="36" t="s">
        <v>19</v>
      </c>
      <c r="N193" s="36" t="s">
        <v>18</v>
      </c>
      <c r="O193" s="36">
        <v>1</v>
      </c>
      <c r="P193" s="36">
        <v>1</v>
      </c>
      <c r="Q193" s="36">
        <v>1</v>
      </c>
      <c r="R193" s="36" t="s">
        <v>18</v>
      </c>
      <c r="S193" s="36" t="s">
        <v>19</v>
      </c>
      <c r="T193" s="36">
        <v>1</v>
      </c>
      <c r="U193" s="36" t="s">
        <v>18</v>
      </c>
      <c r="V193" s="55" t="s">
        <v>166</v>
      </c>
      <c r="W193" s="36" t="s">
        <v>948</v>
      </c>
    </row>
    <row r="194" spans="1:23" x14ac:dyDescent="0.25">
      <c r="A194" s="36" t="s">
        <v>84</v>
      </c>
      <c r="B194" s="60" t="s">
        <v>614</v>
      </c>
      <c r="C194" s="36" t="s">
        <v>970</v>
      </c>
      <c r="D194" s="36" t="s">
        <v>10</v>
      </c>
      <c r="E194" s="36" t="s">
        <v>19</v>
      </c>
      <c r="F194" s="36" t="s">
        <v>96</v>
      </c>
      <c r="G194" s="36" t="s">
        <v>19</v>
      </c>
      <c r="H194" s="36" t="s">
        <v>19</v>
      </c>
      <c r="I194" s="36" t="s">
        <v>136</v>
      </c>
      <c r="K194" s="36" t="s">
        <v>18</v>
      </c>
      <c r="L194" s="36" t="s">
        <v>19</v>
      </c>
      <c r="M194" s="36" t="s">
        <v>19</v>
      </c>
      <c r="N194" s="36" t="s">
        <v>18</v>
      </c>
      <c r="O194" s="36">
        <v>1</v>
      </c>
      <c r="P194" s="36">
        <v>0</v>
      </c>
      <c r="Q194" s="36">
        <v>1</v>
      </c>
      <c r="R194" s="36" t="s">
        <v>18</v>
      </c>
      <c r="S194" s="36" t="s">
        <v>19</v>
      </c>
      <c r="T194" s="36">
        <v>1</v>
      </c>
      <c r="U194" s="36" t="s">
        <v>18</v>
      </c>
      <c r="V194" s="55" t="s">
        <v>166</v>
      </c>
      <c r="W194" s="36" t="s">
        <v>948</v>
      </c>
    </row>
    <row r="195" spans="1:23" x14ac:dyDescent="0.25">
      <c r="A195" s="36" t="s">
        <v>84</v>
      </c>
      <c r="B195" s="60" t="s">
        <v>614</v>
      </c>
      <c r="C195" s="36" t="s">
        <v>978</v>
      </c>
      <c r="D195" s="36" t="s">
        <v>10</v>
      </c>
      <c r="E195" s="36" t="s">
        <v>19</v>
      </c>
      <c r="F195" s="36" t="s">
        <v>96</v>
      </c>
      <c r="G195" s="36" t="s">
        <v>19</v>
      </c>
      <c r="H195" s="36" t="s">
        <v>19</v>
      </c>
      <c r="I195" s="36" t="s">
        <v>136</v>
      </c>
      <c r="K195" s="36" t="s">
        <v>18</v>
      </c>
      <c r="L195" s="36" t="s">
        <v>19</v>
      </c>
      <c r="M195" s="36" t="s">
        <v>19</v>
      </c>
      <c r="N195" s="36" t="s">
        <v>18</v>
      </c>
      <c r="O195" s="36">
        <v>1</v>
      </c>
      <c r="P195" s="36">
        <v>1</v>
      </c>
      <c r="Q195" s="36">
        <v>1</v>
      </c>
      <c r="R195" s="36" t="s">
        <v>18</v>
      </c>
      <c r="S195" s="36" t="s">
        <v>19</v>
      </c>
      <c r="T195" s="36">
        <v>1</v>
      </c>
      <c r="U195" s="36" t="s">
        <v>18</v>
      </c>
      <c r="V195" s="55" t="s">
        <v>166</v>
      </c>
      <c r="W195" s="36" t="s">
        <v>979</v>
      </c>
    </row>
    <row r="196" spans="1:23" x14ac:dyDescent="0.25">
      <c r="A196" s="36" t="s">
        <v>84</v>
      </c>
      <c r="B196" s="60" t="s">
        <v>614</v>
      </c>
      <c r="C196" s="36" t="s">
        <v>977</v>
      </c>
      <c r="D196" s="36" t="s">
        <v>10</v>
      </c>
      <c r="E196" s="36" t="s">
        <v>19</v>
      </c>
      <c r="F196" s="36" t="s">
        <v>96</v>
      </c>
      <c r="G196" s="36" t="s">
        <v>19</v>
      </c>
      <c r="H196" s="36" t="s">
        <v>19</v>
      </c>
      <c r="I196" s="36" t="s">
        <v>136</v>
      </c>
      <c r="K196" s="36" t="s">
        <v>18</v>
      </c>
      <c r="L196" s="36" t="s">
        <v>19</v>
      </c>
      <c r="M196" s="36" t="s">
        <v>19</v>
      </c>
      <c r="N196" s="36" t="s">
        <v>18</v>
      </c>
      <c r="O196" s="36">
        <v>1</v>
      </c>
      <c r="P196" s="36">
        <v>1</v>
      </c>
      <c r="Q196" s="36">
        <v>1</v>
      </c>
      <c r="R196" s="36" t="s">
        <v>18</v>
      </c>
      <c r="S196" s="36" t="s">
        <v>19</v>
      </c>
      <c r="T196" s="36">
        <v>1</v>
      </c>
      <c r="U196" s="36" t="s">
        <v>18</v>
      </c>
      <c r="V196" s="55" t="s">
        <v>166</v>
      </c>
      <c r="W196" s="36" t="s">
        <v>948</v>
      </c>
    </row>
    <row r="197" spans="1:23" x14ac:dyDescent="0.25">
      <c r="A197" s="36" t="s">
        <v>84</v>
      </c>
      <c r="B197" s="60" t="s">
        <v>614</v>
      </c>
      <c r="C197" s="36" t="s">
        <v>971</v>
      </c>
      <c r="D197" s="36" t="s">
        <v>10</v>
      </c>
      <c r="E197" s="36" t="s">
        <v>19</v>
      </c>
      <c r="F197" s="36" t="s">
        <v>96</v>
      </c>
      <c r="G197" s="36" t="s">
        <v>19</v>
      </c>
      <c r="H197" s="36" t="s">
        <v>19</v>
      </c>
      <c r="I197" s="36" t="s">
        <v>136</v>
      </c>
      <c r="K197" s="36" t="s">
        <v>18</v>
      </c>
      <c r="L197" s="36" t="s">
        <v>19</v>
      </c>
      <c r="M197" s="36" t="s">
        <v>19</v>
      </c>
      <c r="N197" s="36" t="s">
        <v>18</v>
      </c>
      <c r="O197" s="36">
        <v>1</v>
      </c>
      <c r="P197" s="36">
        <v>1</v>
      </c>
      <c r="Q197" s="36">
        <v>1</v>
      </c>
      <c r="R197" s="36" t="s">
        <v>18</v>
      </c>
      <c r="S197" s="36" t="s">
        <v>19</v>
      </c>
      <c r="T197" s="36">
        <v>1</v>
      </c>
      <c r="U197" s="36" t="s">
        <v>18</v>
      </c>
      <c r="V197" s="55" t="s">
        <v>166</v>
      </c>
      <c r="W197" s="36" t="s">
        <v>948</v>
      </c>
    </row>
    <row r="198" spans="1:23" x14ac:dyDescent="0.25">
      <c r="A198" s="36" t="s">
        <v>84</v>
      </c>
      <c r="B198" s="60" t="s">
        <v>614</v>
      </c>
      <c r="C198" s="36" t="s">
        <v>959</v>
      </c>
      <c r="D198" s="36" t="s">
        <v>10</v>
      </c>
      <c r="E198" s="36" t="s">
        <v>19</v>
      </c>
      <c r="F198" s="36" t="s">
        <v>96</v>
      </c>
      <c r="G198" s="36" t="s">
        <v>19</v>
      </c>
      <c r="H198" s="36" t="s">
        <v>19</v>
      </c>
      <c r="I198" s="36" t="s">
        <v>136</v>
      </c>
      <c r="K198" s="36" t="s">
        <v>18</v>
      </c>
      <c r="L198" s="36" t="s">
        <v>19</v>
      </c>
      <c r="M198" s="36" t="s">
        <v>19</v>
      </c>
      <c r="N198" s="36" t="s">
        <v>18</v>
      </c>
      <c r="O198" s="36">
        <v>1</v>
      </c>
      <c r="P198" s="36">
        <v>1</v>
      </c>
      <c r="Q198" s="36">
        <v>1</v>
      </c>
      <c r="R198" s="36" t="s">
        <v>18</v>
      </c>
      <c r="S198" s="36" t="s">
        <v>19</v>
      </c>
      <c r="T198" s="36">
        <v>1</v>
      </c>
      <c r="U198" s="36" t="s">
        <v>18</v>
      </c>
      <c r="V198" s="55" t="s">
        <v>166</v>
      </c>
      <c r="W198" s="36" t="s">
        <v>960</v>
      </c>
    </row>
    <row r="199" spans="1:23" x14ac:dyDescent="0.25">
      <c r="A199" s="36" t="s">
        <v>84</v>
      </c>
      <c r="B199" s="60" t="s">
        <v>614</v>
      </c>
      <c r="C199" s="36" t="s">
        <v>949</v>
      </c>
      <c r="D199" s="36" t="s">
        <v>10</v>
      </c>
      <c r="E199" s="36" t="s">
        <v>19</v>
      </c>
      <c r="F199" s="36" t="s">
        <v>96</v>
      </c>
      <c r="G199" s="36" t="s">
        <v>19</v>
      </c>
      <c r="H199" s="36" t="s">
        <v>19</v>
      </c>
      <c r="I199" s="36" t="s">
        <v>136</v>
      </c>
      <c r="K199" s="36" t="s">
        <v>18</v>
      </c>
      <c r="L199" s="36" t="s">
        <v>18</v>
      </c>
      <c r="M199" s="36" t="s">
        <v>19</v>
      </c>
      <c r="N199" s="36" t="s">
        <v>18</v>
      </c>
      <c r="O199" s="36">
        <v>1</v>
      </c>
      <c r="P199" s="36">
        <v>1</v>
      </c>
      <c r="Q199" s="36">
        <v>1</v>
      </c>
      <c r="R199" s="36" t="s">
        <v>18</v>
      </c>
      <c r="S199" s="36" t="s">
        <v>19</v>
      </c>
      <c r="T199" s="36">
        <v>1</v>
      </c>
      <c r="U199" s="36" t="s">
        <v>18</v>
      </c>
      <c r="V199" s="55" t="s">
        <v>166</v>
      </c>
      <c r="W199" s="36" t="s">
        <v>950</v>
      </c>
    </row>
    <row r="200" spans="1:23" x14ac:dyDescent="0.25">
      <c r="A200" s="36" t="s">
        <v>84</v>
      </c>
      <c r="B200" s="60" t="s">
        <v>614</v>
      </c>
      <c r="C200" s="36" t="s">
        <v>974</v>
      </c>
      <c r="D200" s="36" t="s">
        <v>10</v>
      </c>
      <c r="E200" s="36" t="s">
        <v>19</v>
      </c>
      <c r="F200" s="36" t="s">
        <v>96</v>
      </c>
      <c r="G200" s="36" t="s">
        <v>19</v>
      </c>
      <c r="H200" s="36" t="s">
        <v>19</v>
      </c>
      <c r="I200" s="36" t="s">
        <v>136</v>
      </c>
      <c r="K200" s="36" t="s">
        <v>18</v>
      </c>
      <c r="L200" s="36" t="s">
        <v>19</v>
      </c>
      <c r="M200" s="36" t="s">
        <v>19</v>
      </c>
      <c r="N200" s="36" t="s">
        <v>18</v>
      </c>
      <c r="O200" s="36">
        <v>1</v>
      </c>
      <c r="P200" s="36">
        <v>1</v>
      </c>
      <c r="Q200" s="36">
        <v>1</v>
      </c>
      <c r="R200" s="36" t="s">
        <v>18</v>
      </c>
      <c r="S200" s="36" t="s">
        <v>19</v>
      </c>
      <c r="T200" s="36">
        <v>1</v>
      </c>
      <c r="U200" s="36" t="s">
        <v>18</v>
      </c>
      <c r="V200" s="55" t="s">
        <v>166</v>
      </c>
      <c r="W200" s="36" t="s">
        <v>948</v>
      </c>
    </row>
    <row r="201" spans="1:23" x14ac:dyDescent="0.25">
      <c r="A201" s="36" t="s">
        <v>84</v>
      </c>
      <c r="B201" s="60" t="s">
        <v>614</v>
      </c>
      <c r="C201" s="36" t="s">
        <v>943</v>
      </c>
      <c r="D201" s="36" t="s">
        <v>10</v>
      </c>
      <c r="E201" s="36" t="s">
        <v>19</v>
      </c>
      <c r="F201" s="36" t="s">
        <v>96</v>
      </c>
      <c r="G201" s="36" t="s">
        <v>19</v>
      </c>
      <c r="H201" s="36" t="s">
        <v>19</v>
      </c>
      <c r="I201" s="36" t="s">
        <v>136</v>
      </c>
      <c r="K201" s="36" t="s">
        <v>18</v>
      </c>
      <c r="L201" s="36" t="s">
        <v>19</v>
      </c>
      <c r="M201" s="36" t="s">
        <v>18</v>
      </c>
      <c r="N201" s="36" t="s">
        <v>18</v>
      </c>
      <c r="O201" s="36">
        <v>1</v>
      </c>
      <c r="P201" s="36">
        <v>1</v>
      </c>
      <c r="Q201" s="36">
        <v>1</v>
      </c>
      <c r="R201" s="36" t="s">
        <v>18</v>
      </c>
      <c r="S201" s="36" t="s">
        <v>19</v>
      </c>
      <c r="T201" s="36">
        <v>1</v>
      </c>
      <c r="U201" s="36" t="s">
        <v>18</v>
      </c>
      <c r="V201" s="55" t="s">
        <v>166</v>
      </c>
      <c r="W201" s="36" t="s">
        <v>944</v>
      </c>
    </row>
    <row r="202" spans="1:23" x14ac:dyDescent="0.25">
      <c r="A202" s="36" t="s">
        <v>84</v>
      </c>
      <c r="B202" s="60" t="s">
        <v>614</v>
      </c>
      <c r="C202" s="36" t="s">
        <v>980</v>
      </c>
      <c r="D202" s="36" t="s">
        <v>10</v>
      </c>
      <c r="E202" s="36" t="s">
        <v>19</v>
      </c>
      <c r="F202" s="36" t="s">
        <v>96</v>
      </c>
      <c r="G202" s="36" t="s">
        <v>19</v>
      </c>
      <c r="H202" s="36" t="s">
        <v>19</v>
      </c>
      <c r="I202" s="36" t="s">
        <v>136</v>
      </c>
      <c r="K202" s="36" t="s">
        <v>18</v>
      </c>
      <c r="L202" s="36" t="s">
        <v>19</v>
      </c>
      <c r="M202" s="36" t="s">
        <v>19</v>
      </c>
      <c r="N202" s="36" t="s">
        <v>18</v>
      </c>
      <c r="O202" s="36">
        <v>1</v>
      </c>
      <c r="P202" s="36">
        <v>1</v>
      </c>
      <c r="Q202" s="36">
        <v>1</v>
      </c>
      <c r="R202" s="36" t="s">
        <v>18</v>
      </c>
      <c r="S202" s="36" t="s">
        <v>19</v>
      </c>
      <c r="T202" s="36">
        <v>1</v>
      </c>
      <c r="U202" s="36" t="s">
        <v>18</v>
      </c>
      <c r="V202" s="55" t="s">
        <v>166</v>
      </c>
      <c r="W202" s="36" t="s">
        <v>948</v>
      </c>
    </row>
    <row r="203" spans="1:23" x14ac:dyDescent="0.25">
      <c r="A203" s="36" t="s">
        <v>84</v>
      </c>
      <c r="B203" s="60" t="s">
        <v>614</v>
      </c>
      <c r="C203" s="36" t="s">
        <v>945</v>
      </c>
      <c r="D203" s="36" t="s">
        <v>10</v>
      </c>
      <c r="E203" s="36" t="s">
        <v>19</v>
      </c>
      <c r="F203" s="36" t="s">
        <v>96</v>
      </c>
      <c r="G203" s="36" t="s">
        <v>19</v>
      </c>
      <c r="H203" s="36" t="s">
        <v>19</v>
      </c>
      <c r="I203" s="36" t="s">
        <v>136</v>
      </c>
      <c r="K203" s="36" t="s">
        <v>18</v>
      </c>
      <c r="L203" s="36" t="s">
        <v>19</v>
      </c>
      <c r="M203" s="36" t="s">
        <v>19</v>
      </c>
      <c r="N203" s="36" t="s">
        <v>18</v>
      </c>
      <c r="O203" s="36">
        <v>1</v>
      </c>
      <c r="P203" s="36">
        <v>1</v>
      </c>
      <c r="Q203" s="36">
        <v>1</v>
      </c>
      <c r="R203" s="36" t="s">
        <v>18</v>
      </c>
      <c r="S203" s="36" t="s">
        <v>19</v>
      </c>
      <c r="T203" s="36">
        <v>1</v>
      </c>
      <c r="U203" s="36" t="s">
        <v>18</v>
      </c>
      <c r="V203" s="55" t="s">
        <v>166</v>
      </c>
      <c r="W203" s="36" t="s">
        <v>946</v>
      </c>
    </row>
    <row r="204" spans="1:23" x14ac:dyDescent="0.25">
      <c r="A204" s="36" t="s">
        <v>84</v>
      </c>
      <c r="B204" s="60" t="s">
        <v>614</v>
      </c>
      <c r="C204" s="36" t="s">
        <v>975</v>
      </c>
      <c r="D204" s="36" t="s">
        <v>10</v>
      </c>
      <c r="E204" s="36" t="s">
        <v>19</v>
      </c>
      <c r="F204" s="36" t="s">
        <v>96</v>
      </c>
      <c r="G204" s="36" t="s">
        <v>19</v>
      </c>
      <c r="H204" s="36" t="s">
        <v>19</v>
      </c>
      <c r="I204" s="36" t="s">
        <v>136</v>
      </c>
      <c r="K204" s="36" t="s">
        <v>18</v>
      </c>
      <c r="L204" s="36" t="s">
        <v>19</v>
      </c>
      <c r="M204" s="36" t="s">
        <v>19</v>
      </c>
      <c r="N204" s="36" t="s">
        <v>18</v>
      </c>
      <c r="O204" s="36">
        <v>1</v>
      </c>
      <c r="P204" s="36">
        <v>1</v>
      </c>
      <c r="Q204" s="36">
        <v>1</v>
      </c>
      <c r="R204" s="36" t="s">
        <v>18</v>
      </c>
      <c r="S204" s="36" t="s">
        <v>19</v>
      </c>
      <c r="T204" s="36">
        <v>1</v>
      </c>
      <c r="U204" s="36" t="s">
        <v>18</v>
      </c>
      <c r="V204" s="55" t="s">
        <v>166</v>
      </c>
      <c r="W204" s="36" t="s">
        <v>976</v>
      </c>
    </row>
    <row r="205" spans="1:23" x14ac:dyDescent="0.25">
      <c r="A205" s="36" t="s">
        <v>84</v>
      </c>
      <c r="B205" s="60" t="s">
        <v>614</v>
      </c>
      <c r="C205" s="36" t="s">
        <v>962</v>
      </c>
      <c r="D205" s="36" t="s">
        <v>10</v>
      </c>
      <c r="E205" s="36" t="s">
        <v>19</v>
      </c>
      <c r="F205" s="36" t="s">
        <v>96</v>
      </c>
      <c r="G205" s="36" t="s">
        <v>19</v>
      </c>
      <c r="H205" s="36" t="s">
        <v>19</v>
      </c>
      <c r="I205" s="36" t="s">
        <v>136</v>
      </c>
      <c r="K205" s="36" t="s">
        <v>18</v>
      </c>
      <c r="L205" s="36" t="s">
        <v>19</v>
      </c>
      <c r="M205" s="36" t="s">
        <v>18</v>
      </c>
      <c r="N205" s="36" t="s">
        <v>18</v>
      </c>
      <c r="O205" s="36">
        <v>1</v>
      </c>
      <c r="P205" s="36">
        <v>1</v>
      </c>
      <c r="Q205" s="36">
        <v>1</v>
      </c>
      <c r="R205" s="36" t="s">
        <v>18</v>
      </c>
      <c r="S205" s="36" t="s">
        <v>19</v>
      </c>
      <c r="T205" s="36">
        <v>1</v>
      </c>
      <c r="U205" s="36" t="s">
        <v>18</v>
      </c>
      <c r="V205" s="55" t="s">
        <v>166</v>
      </c>
      <c r="W205" s="36" t="s">
        <v>963</v>
      </c>
    </row>
    <row r="206" spans="1:23" x14ac:dyDescent="0.25">
      <c r="A206" s="36" t="s">
        <v>84</v>
      </c>
      <c r="B206" s="60" t="s">
        <v>614</v>
      </c>
      <c r="C206" s="36" t="s">
        <v>961</v>
      </c>
      <c r="D206" s="36" t="s">
        <v>10</v>
      </c>
      <c r="E206" s="36" t="s">
        <v>19</v>
      </c>
      <c r="F206" s="36" t="s">
        <v>96</v>
      </c>
      <c r="G206" s="36" t="s">
        <v>19</v>
      </c>
      <c r="H206" s="36" t="s">
        <v>19</v>
      </c>
      <c r="I206" s="36" t="s">
        <v>136</v>
      </c>
      <c r="K206" s="36" t="s">
        <v>18</v>
      </c>
      <c r="L206" s="36" t="s">
        <v>19</v>
      </c>
      <c r="M206" s="36" t="s">
        <v>19</v>
      </c>
      <c r="N206" s="36" t="s">
        <v>18</v>
      </c>
      <c r="O206" s="36">
        <v>1</v>
      </c>
      <c r="P206" s="36">
        <v>1</v>
      </c>
      <c r="Q206" s="36">
        <v>1</v>
      </c>
      <c r="R206" s="36" t="s">
        <v>18</v>
      </c>
      <c r="S206" s="36" t="s">
        <v>19</v>
      </c>
      <c r="T206" s="36">
        <v>1</v>
      </c>
      <c r="U206" s="36" t="s">
        <v>18</v>
      </c>
      <c r="V206" s="55" t="s">
        <v>166</v>
      </c>
      <c r="W206" s="36" t="s">
        <v>948</v>
      </c>
    </row>
    <row r="207" spans="1:23" x14ac:dyDescent="0.25">
      <c r="A207" s="36" t="s">
        <v>84</v>
      </c>
      <c r="B207" s="60" t="s">
        <v>614</v>
      </c>
      <c r="C207" s="36" t="s">
        <v>941</v>
      </c>
      <c r="D207" s="36" t="s">
        <v>10</v>
      </c>
      <c r="E207" s="36" t="s">
        <v>19</v>
      </c>
      <c r="F207" s="36" t="s">
        <v>96</v>
      </c>
      <c r="G207" s="36" t="s">
        <v>19</v>
      </c>
      <c r="H207" s="36" t="s">
        <v>19</v>
      </c>
      <c r="I207" s="36" t="s">
        <v>136</v>
      </c>
      <c r="K207" s="36" t="s">
        <v>18</v>
      </c>
      <c r="L207" s="36" t="s">
        <v>19</v>
      </c>
      <c r="M207" s="36" t="s">
        <v>19</v>
      </c>
      <c r="N207" s="36" t="s">
        <v>18</v>
      </c>
      <c r="O207" s="36">
        <v>1</v>
      </c>
      <c r="P207" s="36">
        <v>1</v>
      </c>
      <c r="Q207" s="36">
        <v>1</v>
      </c>
      <c r="R207" s="36" t="s">
        <v>18</v>
      </c>
      <c r="S207" s="36" t="s">
        <v>19</v>
      </c>
      <c r="T207" s="36">
        <v>1</v>
      </c>
      <c r="U207" s="36" t="s">
        <v>18</v>
      </c>
      <c r="V207" s="55" t="s">
        <v>166</v>
      </c>
      <c r="W207" s="36" t="s">
        <v>942</v>
      </c>
    </row>
    <row r="208" spans="1:23" ht="30" x14ac:dyDescent="0.25">
      <c r="A208" s="36" t="s">
        <v>91</v>
      </c>
      <c r="B208" s="36" t="s">
        <v>614</v>
      </c>
      <c r="C208" s="36" t="s">
        <v>1013</v>
      </c>
      <c r="D208" s="36" t="s">
        <v>330</v>
      </c>
      <c r="E208" s="36" t="s">
        <v>18</v>
      </c>
      <c r="F208" s="36" t="s">
        <v>97</v>
      </c>
      <c r="G208" s="36" t="s">
        <v>19</v>
      </c>
      <c r="H208" s="36" t="s">
        <v>19</v>
      </c>
      <c r="I208" s="36" t="s">
        <v>136</v>
      </c>
      <c r="J208"/>
      <c r="K208" s="36" t="s">
        <v>18</v>
      </c>
      <c r="L208" s="36" t="s">
        <v>19</v>
      </c>
      <c r="M208" s="36" t="s">
        <v>18</v>
      </c>
      <c r="N208" s="36" t="s">
        <v>19</v>
      </c>
      <c r="O208" s="36">
        <v>1</v>
      </c>
      <c r="P208" s="36">
        <v>1</v>
      </c>
      <c r="Q208" s="36">
        <v>1</v>
      </c>
      <c r="R208" s="36" t="s">
        <v>18</v>
      </c>
      <c r="S208" s="36" t="s">
        <v>18</v>
      </c>
      <c r="T208" s="36">
        <v>1</v>
      </c>
      <c r="U208" s="36" t="s">
        <v>19</v>
      </c>
      <c r="V208" s="36" t="s">
        <v>144</v>
      </c>
      <c r="W208" s="37" t="s">
        <v>1014</v>
      </c>
    </row>
    <row r="209" spans="1:23" ht="45" x14ac:dyDescent="0.25">
      <c r="A209" s="36" t="s">
        <v>91</v>
      </c>
      <c r="B209" s="60" t="s">
        <v>614</v>
      </c>
      <c r="C209" s="36" t="s">
        <v>1011</v>
      </c>
      <c r="D209" s="36" t="s">
        <v>330</v>
      </c>
      <c r="E209" s="36" t="s">
        <v>18</v>
      </c>
      <c r="F209" s="36" t="s">
        <v>97</v>
      </c>
      <c r="G209" s="36" t="s">
        <v>19</v>
      </c>
      <c r="H209" s="36" t="s">
        <v>19</v>
      </c>
      <c r="I209" s="36" t="s">
        <v>136</v>
      </c>
      <c r="J209" s="36" t="s">
        <v>25</v>
      </c>
      <c r="K209" s="36" t="s">
        <v>18</v>
      </c>
      <c r="L209" s="36" t="s">
        <v>19</v>
      </c>
      <c r="M209" s="36" t="s">
        <v>18</v>
      </c>
      <c r="N209" s="36" t="s">
        <v>19</v>
      </c>
      <c r="O209" s="36">
        <v>1</v>
      </c>
      <c r="P209" s="36">
        <v>1</v>
      </c>
      <c r="Q209" s="36">
        <v>1</v>
      </c>
      <c r="R209" s="36" t="s">
        <v>18</v>
      </c>
      <c r="S209" s="36" t="s">
        <v>18</v>
      </c>
      <c r="T209" s="36">
        <v>1</v>
      </c>
      <c r="U209" s="36" t="s">
        <v>19</v>
      </c>
      <c r="V209" s="36" t="s">
        <v>219</v>
      </c>
      <c r="W209" s="37" t="s">
        <v>1012</v>
      </c>
    </row>
  </sheetData>
  <autoFilter ref="A2:W209" xr:uid="{6485BFCF-B5F4-464A-A666-474843CC6815}">
    <sortState xmlns:xlrd2="http://schemas.microsoft.com/office/spreadsheetml/2017/richdata2" ref="A3:W209">
      <sortCondition ref="B3:B209"/>
      <sortCondition ref="A3:A209"/>
      <sortCondition ref="C3:C209"/>
    </sortState>
  </autoFilter>
  <sortState xmlns:xlrd2="http://schemas.microsoft.com/office/spreadsheetml/2017/richdata2" ref="A3:W94">
    <sortCondition ref="A3:A94"/>
    <sortCondition ref="B3:B94"/>
    <sortCondition ref="F3:F94"/>
    <sortCondition ref="C3:C94"/>
  </sortState>
  <mergeCells count="1">
    <mergeCell ref="A1:W1"/>
  </mergeCells>
  <phoneticPr fontId="13" type="noConversion"/>
  <hyperlinks>
    <hyperlink ref="V2" r:id="rId1" display="IBRA Bio-region" xr:uid="{CE7DF67B-724E-49B3-A61E-2728EAD1175D}"/>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288A1C51-C821-4182-A78A-A96C5514EBB9}">
          <x14:formula1>
            <xm:f>'Drop down Data'!$M$2:$M$6</xm:f>
          </x14:formula1>
          <xm:sqref>F48:F57 F3:F15 F71:F78 F87:F93 F59:F65 F169:F175 F181:F182 F208:F1048576</xm:sqref>
        </x14:dataValidation>
        <x14:dataValidation type="list" allowBlank="1" showInputMessage="1" showErrorMessage="1" xr:uid="{5B2ADDD4-E292-47BF-A631-D13430E9698C}">
          <x14:formula1>
            <xm:f>'Drop down Data'!$C$2:$C$3</xm:f>
          </x14:formula1>
          <xm:sqref>U208:U1048576 R208:S1048576 K208:N1048576 G208:H1048576 G48:H57 K48:N57 R48:S57 U48:U57 E48:E57 U3:U15 R3:S15 K3:N15 G3:H15 E3:E15 R71:S78 U71:U78 E71:E78 G71:H78 K71:N78 R87:S93 K87:N93 G87:H93 E87:E93 U87:U93 U59:U65 R59:S65 K59:N65 G59:H65 E59:E65 R169:S175 U169:U175 E169:E175 G169:H175 K169:N175 G181:H182 K181:N182 R181:S182 U181:U182 E181:E182 E208:E1048576</xm:sqref>
        </x14:dataValidation>
        <x14:dataValidation type="list" allowBlank="1" showInputMessage="1" showErrorMessage="1" xr:uid="{04D507B3-9B36-4A5C-93FA-57B3649E7538}">
          <x14:formula1>
            <xm:f>'Drop down Data'!$O$2:$O$8</xm:f>
          </x14:formula1>
          <xm:sqref>I48:I57 I3:I15 I71:I78 I87:I93 I59:I65 I169:I175 I181:I182 I208:I1048576</xm:sqref>
        </x14:dataValidation>
        <x14:dataValidation type="list" allowBlank="1" showInputMessage="1" showErrorMessage="1" xr:uid="{ACB514EB-D62C-46E3-8D13-F3B11CDE6E61}">
          <x14:formula1>
            <xm:f>'Drop down Data'!$P$2:$P$90</xm:f>
          </x14:formula1>
          <xm:sqref>V48:V57 V3:V15 V71:V78 V87:V93 V59:V65 V169:V175 V181:V182 V208:V1048576</xm:sqref>
        </x14:dataValidation>
        <x14:dataValidation type="list" allowBlank="1" showInputMessage="1" showErrorMessage="1" xr:uid="{61528667-FA9E-4443-BAD2-6E7012979184}">
          <x14:formula1>
            <xm:f>'Drop down Data'!$K$2:$K$11</xm:f>
          </x14:formula1>
          <xm:sqref>A48:A57 A3:A15 A71:A78 A87:A93 A59:A65 A169:A175 A181:A182 A208:A1048576</xm:sqref>
        </x14:dataValidation>
        <x14:dataValidation type="list" allowBlank="1" showInputMessage="1" showErrorMessage="1" xr:uid="{27E73A86-5D94-48A9-AB69-CACB1E210AF2}">
          <x14:formula1>
            <xm:f>'Drop down Data'!$B$2:$B$9</xm:f>
          </x14:formula1>
          <xm:sqref>D48:D57 D3:D15 D71:D78 D87:D93 D59:D65 D169:D175 D181:D182 D208:D1048576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DC0C-0781-4ABB-92EE-DC2EED380934}">
  <dimension ref="A1:L96"/>
  <sheetViews>
    <sheetView zoomScale="85" zoomScaleNormal="85" workbookViewId="0">
      <pane ySplit="2" topLeftCell="A94" activePane="bottomLeft" state="frozen"/>
      <selection activeCell="K24" sqref="K24"/>
      <selection pane="bottomLeft" activeCell="F2" sqref="F2"/>
    </sheetView>
  </sheetViews>
  <sheetFormatPr defaultColWidth="8.7109375" defaultRowHeight="15" x14ac:dyDescent="0.25"/>
  <cols>
    <col min="1" max="1" width="10.42578125" style="36" customWidth="1"/>
    <col min="2" max="2" width="10.5703125" style="36" customWidth="1"/>
    <col min="3" max="3" width="29.42578125" style="36" customWidth="1"/>
    <col min="4" max="4" width="18.85546875" style="36" customWidth="1"/>
    <col min="5" max="5" width="11.7109375" style="36" customWidth="1"/>
    <col min="6" max="6" width="17.28515625" style="36" customWidth="1"/>
    <col min="7" max="7" width="14.7109375" style="36" customWidth="1"/>
    <col min="8" max="8" width="16.42578125" style="36" customWidth="1"/>
    <col min="9" max="9" width="19.28515625" style="36" customWidth="1"/>
    <col min="10" max="10" width="61" style="36" customWidth="1"/>
    <col min="11" max="11" width="10.5703125" style="36" customWidth="1"/>
    <col min="12" max="16384" width="8.7109375" style="36"/>
  </cols>
  <sheetData>
    <row r="1" spans="1:12" s="21" customFormat="1" ht="31.5" customHeight="1" thickBot="1" x14ac:dyDescent="0.3">
      <c r="A1" s="150" t="s">
        <v>1039</v>
      </c>
      <c r="B1" s="151"/>
      <c r="C1" s="151"/>
      <c r="D1" s="151"/>
      <c r="E1" s="151"/>
      <c r="F1" s="151"/>
      <c r="G1" s="151"/>
      <c r="H1" s="151"/>
      <c r="I1" s="151"/>
      <c r="J1" s="151"/>
      <c r="K1" s="151"/>
    </row>
    <row r="2" spans="1:12" customFormat="1" ht="38.1" customHeight="1" thickBot="1" x14ac:dyDescent="0.3">
      <c r="A2" s="33" t="s">
        <v>83</v>
      </c>
      <c r="B2" s="63" t="s">
        <v>264</v>
      </c>
      <c r="C2" s="34" t="s">
        <v>238</v>
      </c>
      <c r="D2" s="34" t="s">
        <v>227</v>
      </c>
      <c r="E2" s="34" t="s">
        <v>228</v>
      </c>
      <c r="F2" s="62" t="s">
        <v>263</v>
      </c>
      <c r="G2" s="34" t="s">
        <v>243</v>
      </c>
      <c r="H2" s="62" t="s">
        <v>242</v>
      </c>
      <c r="I2" s="62" t="s">
        <v>240</v>
      </c>
      <c r="J2" s="35" t="s">
        <v>100</v>
      </c>
      <c r="K2" s="35" t="s">
        <v>518</v>
      </c>
    </row>
    <row r="3" spans="1:12" s="83" customFormat="1" ht="45" x14ac:dyDescent="0.25">
      <c r="A3" s="60" t="s">
        <v>90</v>
      </c>
      <c r="B3" s="55" t="s">
        <v>391</v>
      </c>
      <c r="C3" s="60" t="s">
        <v>342</v>
      </c>
      <c r="D3" s="60" t="s">
        <v>95</v>
      </c>
      <c r="E3" s="60">
        <v>4</v>
      </c>
      <c r="F3" s="55" t="s">
        <v>261</v>
      </c>
      <c r="G3" s="60">
        <v>90</v>
      </c>
      <c r="H3" s="60" t="s">
        <v>343</v>
      </c>
      <c r="I3" s="60" t="s">
        <v>18</v>
      </c>
      <c r="J3" s="60" t="s">
        <v>344</v>
      </c>
      <c r="K3" s="60"/>
    </row>
    <row r="4" spans="1:12" s="83" customFormat="1" ht="30" x14ac:dyDescent="0.25">
      <c r="A4" s="60" t="s">
        <v>90</v>
      </c>
      <c r="B4" s="55" t="s">
        <v>391</v>
      </c>
      <c r="C4" s="60" t="s">
        <v>345</v>
      </c>
      <c r="D4" s="60" t="s">
        <v>95</v>
      </c>
      <c r="E4" s="60">
        <v>4</v>
      </c>
      <c r="F4" s="55" t="s">
        <v>261</v>
      </c>
      <c r="G4" s="60">
        <v>100</v>
      </c>
      <c r="H4" s="60" t="s">
        <v>346</v>
      </c>
      <c r="I4" s="60" t="s">
        <v>18</v>
      </c>
      <c r="J4" s="60" t="s">
        <v>347</v>
      </c>
      <c r="K4" s="60"/>
      <c r="L4" s="59"/>
    </row>
    <row r="5" spans="1:12" s="83" customFormat="1" ht="30" x14ac:dyDescent="0.25">
      <c r="A5" s="60" t="s">
        <v>90</v>
      </c>
      <c r="B5" s="55" t="s">
        <v>391</v>
      </c>
      <c r="C5" s="60" t="s">
        <v>325</v>
      </c>
      <c r="D5" s="60" t="s">
        <v>95</v>
      </c>
      <c r="E5" s="60">
        <v>4</v>
      </c>
      <c r="F5" s="55" t="s">
        <v>261</v>
      </c>
      <c r="G5" s="60">
        <v>100</v>
      </c>
      <c r="H5" s="60" t="s">
        <v>348</v>
      </c>
      <c r="I5" s="60" t="s">
        <v>18</v>
      </c>
      <c r="J5" s="60" t="s">
        <v>349</v>
      </c>
      <c r="K5" s="60"/>
      <c r="L5" s="59"/>
    </row>
    <row r="6" spans="1:12" s="83" customFormat="1" x14ac:dyDescent="0.25">
      <c r="A6" s="55" t="s">
        <v>86</v>
      </c>
      <c r="B6" s="55" t="s">
        <v>394</v>
      </c>
      <c r="C6" s="55" t="s">
        <v>309</v>
      </c>
      <c r="D6" s="55" t="s">
        <v>95</v>
      </c>
      <c r="E6" s="55">
        <v>1</v>
      </c>
      <c r="F6" s="55" t="s">
        <v>261</v>
      </c>
      <c r="G6" s="55">
        <v>85</v>
      </c>
      <c r="H6" s="55">
        <v>60</v>
      </c>
      <c r="I6" s="55" t="s">
        <v>18</v>
      </c>
      <c r="J6" s="95"/>
      <c r="K6" s="95"/>
      <c r="L6" s="59"/>
    </row>
    <row r="7" spans="1:12" s="83" customFormat="1" x14ac:dyDescent="0.25">
      <c r="A7" s="55" t="s">
        <v>86</v>
      </c>
      <c r="B7" s="55" t="s">
        <v>394</v>
      </c>
      <c r="C7" s="55" t="s">
        <v>290</v>
      </c>
      <c r="D7" s="55" t="s">
        <v>99</v>
      </c>
      <c r="E7" s="55">
        <v>4</v>
      </c>
      <c r="F7" s="55" t="s">
        <v>261</v>
      </c>
      <c r="G7" s="55">
        <v>94</v>
      </c>
      <c r="H7" s="55">
        <v>87</v>
      </c>
      <c r="I7" s="55" t="s">
        <v>18</v>
      </c>
      <c r="J7" s="95"/>
      <c r="K7" s="95"/>
      <c r="L7" s="59"/>
    </row>
    <row r="8" spans="1:12" s="83" customFormat="1" x14ac:dyDescent="0.25">
      <c r="A8" s="55" t="s">
        <v>86</v>
      </c>
      <c r="B8" s="55" t="s">
        <v>394</v>
      </c>
      <c r="C8" s="55" t="s">
        <v>293</v>
      </c>
      <c r="D8" s="55" t="s">
        <v>99</v>
      </c>
      <c r="E8" s="55">
        <v>2</v>
      </c>
      <c r="F8" s="55" t="s">
        <v>261</v>
      </c>
      <c r="G8" s="55">
        <v>90</v>
      </c>
      <c r="H8" s="55">
        <v>12</v>
      </c>
      <c r="I8" s="55" t="s">
        <v>19</v>
      </c>
      <c r="J8" s="95"/>
      <c r="K8" s="95"/>
      <c r="L8" s="36"/>
    </row>
    <row r="9" spans="1:12" s="83" customFormat="1" x14ac:dyDescent="0.25">
      <c r="A9" s="55" t="s">
        <v>86</v>
      </c>
      <c r="B9" s="55" t="s">
        <v>394</v>
      </c>
      <c r="C9" s="60" t="s">
        <v>295</v>
      </c>
      <c r="D9" s="55" t="s">
        <v>99</v>
      </c>
      <c r="E9" s="55">
        <v>2</v>
      </c>
      <c r="F9" s="55" t="s">
        <v>261</v>
      </c>
      <c r="G9" s="55">
        <v>80</v>
      </c>
      <c r="H9" s="55">
        <v>80</v>
      </c>
      <c r="I9" s="55" t="s">
        <v>18</v>
      </c>
      <c r="J9" s="95"/>
      <c r="K9" s="95"/>
      <c r="L9" s="36"/>
    </row>
    <row r="10" spans="1:12" s="83" customFormat="1" x14ac:dyDescent="0.25">
      <c r="A10" s="55" t="s">
        <v>86</v>
      </c>
      <c r="B10" s="55" t="s">
        <v>394</v>
      </c>
      <c r="C10" s="60" t="s">
        <v>301</v>
      </c>
      <c r="D10" s="55" t="s">
        <v>99</v>
      </c>
      <c r="E10" s="55">
        <v>2</v>
      </c>
      <c r="F10" s="55" t="s">
        <v>261</v>
      </c>
      <c r="G10" s="55">
        <v>65</v>
      </c>
      <c r="H10" s="55">
        <v>96</v>
      </c>
      <c r="I10" s="55" t="s">
        <v>18</v>
      </c>
      <c r="J10" s="95"/>
      <c r="K10" s="95"/>
      <c r="L10" s="59"/>
    </row>
    <row r="11" spans="1:12" s="83" customFormat="1" x14ac:dyDescent="0.25">
      <c r="A11" s="55" t="s">
        <v>86</v>
      </c>
      <c r="B11" s="55" t="s">
        <v>394</v>
      </c>
      <c r="C11" s="60" t="s">
        <v>303</v>
      </c>
      <c r="D11" s="55" t="s">
        <v>99</v>
      </c>
      <c r="E11" s="55">
        <v>8</v>
      </c>
      <c r="F11" s="55" t="s">
        <v>261</v>
      </c>
      <c r="G11" s="55">
        <v>70</v>
      </c>
      <c r="H11" s="55">
        <v>100</v>
      </c>
      <c r="I11" s="55" t="s">
        <v>18</v>
      </c>
      <c r="J11" s="95"/>
      <c r="K11" s="95"/>
      <c r="L11" s="36"/>
    </row>
    <row r="12" spans="1:12" s="83" customFormat="1" x14ac:dyDescent="0.25">
      <c r="A12" s="55" t="s">
        <v>86</v>
      </c>
      <c r="B12" s="55" t="s">
        <v>394</v>
      </c>
      <c r="C12" s="55" t="s">
        <v>305</v>
      </c>
      <c r="D12" s="55" t="s">
        <v>99</v>
      </c>
      <c r="E12" s="55">
        <v>4</v>
      </c>
      <c r="F12" s="55" t="s">
        <v>261</v>
      </c>
      <c r="G12" s="55">
        <v>90</v>
      </c>
      <c r="H12" s="55">
        <v>96</v>
      </c>
      <c r="I12" s="55" t="s">
        <v>18</v>
      </c>
      <c r="J12" s="95"/>
      <c r="K12" s="95"/>
      <c r="L12" s="36"/>
    </row>
    <row r="13" spans="1:12" s="83" customFormat="1" x14ac:dyDescent="0.25">
      <c r="A13" s="55" t="s">
        <v>89</v>
      </c>
      <c r="B13" s="55" t="s">
        <v>394</v>
      </c>
      <c r="C13" s="55" t="s">
        <v>350</v>
      </c>
      <c r="D13" s="55" t="s">
        <v>99</v>
      </c>
      <c r="E13" s="55">
        <v>1</v>
      </c>
      <c r="F13" s="55" t="s">
        <v>261</v>
      </c>
      <c r="G13" s="55">
        <v>79</v>
      </c>
      <c r="H13" s="55">
        <v>75</v>
      </c>
      <c r="I13" s="55" t="s">
        <v>18</v>
      </c>
      <c r="J13" s="55" t="s">
        <v>351</v>
      </c>
      <c r="K13" s="55">
        <v>6817</v>
      </c>
      <c r="L13" s="36"/>
    </row>
    <row r="14" spans="1:12" s="83" customFormat="1" x14ac:dyDescent="0.25">
      <c r="A14" s="55" t="s">
        <v>89</v>
      </c>
      <c r="B14" s="55" t="s">
        <v>394</v>
      </c>
      <c r="C14" s="55" t="s">
        <v>350</v>
      </c>
      <c r="D14" s="55" t="s">
        <v>99</v>
      </c>
      <c r="E14" s="55">
        <v>1</v>
      </c>
      <c r="F14" s="55" t="s">
        <v>261</v>
      </c>
      <c r="G14" s="55">
        <v>60</v>
      </c>
      <c r="H14" s="55">
        <v>57</v>
      </c>
      <c r="I14" s="55" t="s">
        <v>18</v>
      </c>
      <c r="J14" s="55" t="s">
        <v>352</v>
      </c>
      <c r="K14" s="55">
        <v>6818</v>
      </c>
      <c r="L14" s="36"/>
    </row>
    <row r="15" spans="1:12" s="83" customFormat="1" x14ac:dyDescent="0.25">
      <c r="A15" s="55" t="s">
        <v>89</v>
      </c>
      <c r="B15" s="55" t="s">
        <v>394</v>
      </c>
      <c r="C15" s="55" t="s">
        <v>350</v>
      </c>
      <c r="D15" s="55" t="s">
        <v>99</v>
      </c>
      <c r="E15" s="55">
        <v>1</v>
      </c>
      <c r="F15" s="55" t="s">
        <v>261</v>
      </c>
      <c r="G15" s="55">
        <v>70</v>
      </c>
      <c r="H15" s="55">
        <v>0</v>
      </c>
      <c r="I15" s="55" t="s">
        <v>18</v>
      </c>
      <c r="J15" s="55" t="s">
        <v>7</v>
      </c>
      <c r="K15" s="55"/>
      <c r="L15" s="36"/>
    </row>
    <row r="16" spans="1:12" s="83" customFormat="1" ht="150" x14ac:dyDescent="0.25">
      <c r="A16" s="55" t="s">
        <v>85</v>
      </c>
      <c r="B16" s="55" t="s">
        <v>392</v>
      </c>
      <c r="C16" s="55" t="s">
        <v>280</v>
      </c>
      <c r="D16" s="55" t="s">
        <v>95</v>
      </c>
      <c r="E16" s="55">
        <v>1</v>
      </c>
      <c r="F16" s="55" t="s">
        <v>285</v>
      </c>
      <c r="G16" s="60" t="s">
        <v>286</v>
      </c>
      <c r="H16" s="60" t="s">
        <v>287</v>
      </c>
      <c r="I16" s="55" t="s">
        <v>281</v>
      </c>
      <c r="J16" s="60" t="s">
        <v>288</v>
      </c>
      <c r="K16" s="60"/>
      <c r="L16" s="36"/>
    </row>
    <row r="17" spans="1:12" s="83" customFormat="1" x14ac:dyDescent="0.25">
      <c r="A17" s="55" t="s">
        <v>87</v>
      </c>
      <c r="B17" s="55" t="s">
        <v>393</v>
      </c>
      <c r="C17" s="55" t="s">
        <v>353</v>
      </c>
      <c r="D17" s="55" t="s">
        <v>99</v>
      </c>
      <c r="E17" s="55">
        <v>1</v>
      </c>
      <c r="F17" s="55" t="s">
        <v>285</v>
      </c>
      <c r="G17" s="55">
        <v>84</v>
      </c>
      <c r="H17" s="55">
        <v>84</v>
      </c>
      <c r="I17" s="55" t="s">
        <v>18</v>
      </c>
      <c r="J17" s="55"/>
      <c r="K17" s="55" t="s">
        <v>438</v>
      </c>
      <c r="L17" s="36"/>
    </row>
    <row r="18" spans="1:12" s="83" customFormat="1" x14ac:dyDescent="0.25">
      <c r="A18" s="55" t="s">
        <v>87</v>
      </c>
      <c r="B18" s="55" t="s">
        <v>393</v>
      </c>
      <c r="C18" s="55" t="s">
        <v>353</v>
      </c>
      <c r="D18" s="55" t="s">
        <v>99</v>
      </c>
      <c r="E18" s="55">
        <v>1</v>
      </c>
      <c r="F18" s="55" t="s">
        <v>261</v>
      </c>
      <c r="G18" s="55">
        <v>96</v>
      </c>
      <c r="H18" s="55">
        <v>96</v>
      </c>
      <c r="I18" s="55" t="s">
        <v>18</v>
      </c>
      <c r="J18" s="55"/>
      <c r="K18" s="55" t="s">
        <v>439</v>
      </c>
      <c r="L18" s="36"/>
    </row>
    <row r="19" spans="1:12" s="83" customFormat="1" x14ac:dyDescent="0.25">
      <c r="A19" s="55" t="s">
        <v>86</v>
      </c>
      <c r="B19" s="55" t="s">
        <v>519</v>
      </c>
      <c r="C19" s="55" t="s">
        <v>416</v>
      </c>
      <c r="D19" s="55" t="s">
        <v>99</v>
      </c>
      <c r="E19" s="55">
        <v>4</v>
      </c>
      <c r="F19" s="55" t="s">
        <v>261</v>
      </c>
      <c r="G19" s="55">
        <v>68</v>
      </c>
      <c r="H19" s="55">
        <v>67</v>
      </c>
      <c r="I19" s="55" t="s">
        <v>18</v>
      </c>
      <c r="J19" s="55"/>
      <c r="K19" s="55"/>
      <c r="L19" s="36"/>
    </row>
    <row r="20" spans="1:12" s="83" customFormat="1" x14ac:dyDescent="0.25">
      <c r="A20" s="55" t="s">
        <v>86</v>
      </c>
      <c r="B20" s="55" t="s">
        <v>519</v>
      </c>
      <c r="C20" s="55" t="s">
        <v>412</v>
      </c>
      <c r="D20" s="55" t="s">
        <v>95</v>
      </c>
      <c r="E20" s="55">
        <v>3</v>
      </c>
      <c r="F20" s="55" t="s">
        <v>261</v>
      </c>
      <c r="G20" s="95" t="s">
        <v>627</v>
      </c>
      <c r="H20" s="95" t="s">
        <v>626</v>
      </c>
      <c r="I20" s="95" t="s">
        <v>18</v>
      </c>
      <c r="J20" s="55" t="s">
        <v>625</v>
      </c>
      <c r="K20" s="55"/>
      <c r="L20" s="36"/>
    </row>
    <row r="21" spans="1:12" s="83" customFormat="1" x14ac:dyDescent="0.25">
      <c r="A21" s="55" t="s">
        <v>87</v>
      </c>
      <c r="B21" s="55" t="s">
        <v>519</v>
      </c>
      <c r="C21" s="55" t="s">
        <v>445</v>
      </c>
      <c r="D21" s="55" t="s">
        <v>99</v>
      </c>
      <c r="E21" s="55">
        <v>1</v>
      </c>
      <c r="F21" s="55" t="s">
        <v>285</v>
      </c>
      <c r="G21" s="55">
        <v>100</v>
      </c>
      <c r="H21" s="55">
        <v>100</v>
      </c>
      <c r="I21" s="55" t="s">
        <v>18</v>
      </c>
      <c r="J21" s="55"/>
      <c r="K21" s="55" t="s">
        <v>446</v>
      </c>
      <c r="L21" s="36"/>
    </row>
    <row r="22" spans="1:12" s="83" customFormat="1" x14ac:dyDescent="0.25">
      <c r="A22" s="55" t="s">
        <v>87</v>
      </c>
      <c r="B22" s="55" t="s">
        <v>519</v>
      </c>
      <c r="C22" s="55" t="s">
        <v>538</v>
      </c>
      <c r="D22" s="55" t="s">
        <v>99</v>
      </c>
      <c r="E22" s="55">
        <v>1</v>
      </c>
      <c r="F22" s="55" t="s">
        <v>285</v>
      </c>
      <c r="G22" s="55">
        <v>100</v>
      </c>
      <c r="H22" s="55">
        <v>100</v>
      </c>
      <c r="I22" s="55" t="s">
        <v>18</v>
      </c>
      <c r="J22" s="55"/>
      <c r="K22" s="55" t="s">
        <v>540</v>
      </c>
      <c r="L22" s="36"/>
    </row>
    <row r="23" spans="1:12" s="83" customFormat="1" x14ac:dyDescent="0.25">
      <c r="A23" s="55" t="s">
        <v>87</v>
      </c>
      <c r="B23" s="55" t="s">
        <v>519</v>
      </c>
      <c r="C23" s="55" t="s">
        <v>375</v>
      </c>
      <c r="D23" s="55" t="s">
        <v>99</v>
      </c>
      <c r="E23" s="55">
        <v>1</v>
      </c>
      <c r="F23" s="55" t="s">
        <v>285</v>
      </c>
      <c r="G23" s="55">
        <v>100</v>
      </c>
      <c r="H23" s="55">
        <v>100</v>
      </c>
      <c r="I23" s="55" t="s">
        <v>18</v>
      </c>
      <c r="J23" s="55"/>
      <c r="K23" s="55" t="s">
        <v>537</v>
      </c>
      <c r="L23" s="36"/>
    </row>
    <row r="24" spans="1:12" s="83" customFormat="1" ht="30" x14ac:dyDescent="0.25">
      <c r="A24" s="55" t="s">
        <v>89</v>
      </c>
      <c r="B24" s="55" t="s">
        <v>519</v>
      </c>
      <c r="C24" s="60" t="s">
        <v>464</v>
      </c>
      <c r="D24" s="55" t="s">
        <v>99</v>
      </c>
      <c r="E24" s="55">
        <v>1</v>
      </c>
      <c r="F24" s="55" t="s">
        <v>261</v>
      </c>
      <c r="G24" s="55">
        <v>100</v>
      </c>
      <c r="H24" s="55">
        <v>100</v>
      </c>
      <c r="I24" s="55" t="s">
        <v>18</v>
      </c>
      <c r="J24" s="55" t="s">
        <v>596</v>
      </c>
      <c r="K24" s="55" t="s">
        <v>597</v>
      </c>
      <c r="L24" s="36"/>
    </row>
    <row r="25" spans="1:12" s="83" customFormat="1" x14ac:dyDescent="0.25">
      <c r="A25" s="55" t="s">
        <v>86</v>
      </c>
      <c r="B25" s="55" t="s">
        <v>609</v>
      </c>
      <c r="C25" s="55" t="s">
        <v>406</v>
      </c>
      <c r="D25" s="55" t="s">
        <v>99</v>
      </c>
      <c r="E25" s="55">
        <v>4</v>
      </c>
      <c r="F25" s="55" t="s">
        <v>261</v>
      </c>
      <c r="G25" s="55">
        <v>95</v>
      </c>
      <c r="H25" s="55">
        <v>6</v>
      </c>
      <c r="I25" s="55" t="s">
        <v>19</v>
      </c>
      <c r="J25" s="55" t="s">
        <v>623</v>
      </c>
      <c r="K25" s="55"/>
      <c r="L25" s="36"/>
    </row>
    <row r="26" spans="1:12" s="83" customFormat="1" x14ac:dyDescent="0.25">
      <c r="A26" s="55" t="s">
        <v>86</v>
      </c>
      <c r="B26" s="55" t="s">
        <v>609</v>
      </c>
      <c r="C26" s="122" t="s">
        <v>400</v>
      </c>
      <c r="D26" s="55" t="s">
        <v>99</v>
      </c>
      <c r="E26" s="55">
        <v>4</v>
      </c>
      <c r="F26" s="55" t="s">
        <v>261</v>
      </c>
      <c r="G26" s="55">
        <v>60</v>
      </c>
      <c r="H26" s="55">
        <v>3</v>
      </c>
      <c r="I26" s="55" t="s">
        <v>19</v>
      </c>
      <c r="J26" s="55"/>
      <c r="K26" s="55"/>
      <c r="L26" s="36"/>
    </row>
    <row r="27" spans="1:12" s="83" customFormat="1" x14ac:dyDescent="0.25">
      <c r="A27" s="55" t="s">
        <v>86</v>
      </c>
      <c r="B27" s="55" t="s">
        <v>609</v>
      </c>
      <c r="C27" s="55" t="s">
        <v>520</v>
      </c>
      <c r="D27" s="55" t="s">
        <v>99</v>
      </c>
      <c r="E27" s="55">
        <v>4</v>
      </c>
      <c r="F27" s="55" t="s">
        <v>261</v>
      </c>
      <c r="G27" s="55">
        <v>86</v>
      </c>
      <c r="H27" s="55">
        <v>0</v>
      </c>
      <c r="I27" s="55" t="s">
        <v>19</v>
      </c>
      <c r="J27" s="55" t="s">
        <v>622</v>
      </c>
      <c r="K27" s="55"/>
      <c r="L27" s="36"/>
    </row>
    <row r="28" spans="1:12" s="83" customFormat="1" x14ac:dyDescent="0.25">
      <c r="A28" s="55" t="s">
        <v>86</v>
      </c>
      <c r="B28" s="55" t="s">
        <v>609</v>
      </c>
      <c r="C28" s="107" t="s">
        <v>404</v>
      </c>
      <c r="D28" s="55" t="s">
        <v>99</v>
      </c>
      <c r="E28" s="55">
        <v>9</v>
      </c>
      <c r="F28" s="55" t="s">
        <v>261</v>
      </c>
      <c r="G28" s="55">
        <v>74</v>
      </c>
      <c r="H28" s="61">
        <v>63</v>
      </c>
      <c r="I28" s="95" t="s">
        <v>18</v>
      </c>
      <c r="J28" s="55" t="s">
        <v>621</v>
      </c>
      <c r="K28" s="55"/>
      <c r="L28" s="36"/>
    </row>
    <row r="29" spans="1:12" s="83" customFormat="1" x14ac:dyDescent="0.25">
      <c r="A29" s="55" t="s">
        <v>86</v>
      </c>
      <c r="B29" s="55" t="s">
        <v>609</v>
      </c>
      <c r="C29" s="55" t="s">
        <v>414</v>
      </c>
      <c r="D29" s="55" t="s">
        <v>95</v>
      </c>
      <c r="E29" s="55">
        <v>5</v>
      </c>
      <c r="F29" s="55" t="s">
        <v>261</v>
      </c>
      <c r="G29" s="55" t="s">
        <v>624</v>
      </c>
      <c r="H29" s="55" t="s">
        <v>626</v>
      </c>
      <c r="I29" s="55" t="s">
        <v>18</v>
      </c>
      <c r="J29" s="55" t="s">
        <v>625</v>
      </c>
      <c r="K29" s="55"/>
      <c r="L29" s="36"/>
    </row>
    <row r="30" spans="1:12" s="83" customFormat="1" x14ac:dyDescent="0.25">
      <c r="A30" s="55" t="s">
        <v>87</v>
      </c>
      <c r="B30" s="55" t="s">
        <v>609</v>
      </c>
      <c r="C30" s="55" t="s">
        <v>437</v>
      </c>
      <c r="D30" s="55" t="s">
        <v>99</v>
      </c>
      <c r="E30" s="55">
        <v>1</v>
      </c>
      <c r="F30" s="55" t="s">
        <v>285</v>
      </c>
      <c r="G30" s="55">
        <v>97</v>
      </c>
      <c r="H30" s="55">
        <v>97</v>
      </c>
      <c r="I30" s="55" t="s">
        <v>18</v>
      </c>
      <c r="J30" s="55"/>
      <c r="K30" s="55" t="s">
        <v>444</v>
      </c>
      <c r="L30" s="36"/>
    </row>
    <row r="31" spans="1:12" s="83" customFormat="1" x14ac:dyDescent="0.25">
      <c r="A31" s="55" t="s">
        <v>87</v>
      </c>
      <c r="B31" s="55" t="s">
        <v>609</v>
      </c>
      <c r="C31" s="55" t="s">
        <v>373</v>
      </c>
      <c r="D31" s="55" t="s">
        <v>99</v>
      </c>
      <c r="E31" s="55">
        <v>1</v>
      </c>
      <c r="F31" s="55" t="s">
        <v>285</v>
      </c>
      <c r="G31" s="55">
        <v>100</v>
      </c>
      <c r="H31" s="55">
        <v>100</v>
      </c>
      <c r="I31" s="55" t="s">
        <v>18</v>
      </c>
      <c r="J31" s="55"/>
      <c r="K31" s="55" t="s">
        <v>534</v>
      </c>
    </row>
    <row r="32" spans="1:12" s="83" customFormat="1" x14ac:dyDescent="0.25">
      <c r="A32" s="55" t="s">
        <v>87</v>
      </c>
      <c r="B32" s="55" t="s">
        <v>609</v>
      </c>
      <c r="C32" s="55" t="s">
        <v>373</v>
      </c>
      <c r="D32" s="55" t="s">
        <v>99</v>
      </c>
      <c r="E32" s="55">
        <v>1</v>
      </c>
      <c r="F32" s="55" t="s">
        <v>285</v>
      </c>
      <c r="G32" s="55">
        <v>92</v>
      </c>
      <c r="H32" s="55">
        <v>92</v>
      </c>
      <c r="I32" s="55" t="s">
        <v>18</v>
      </c>
      <c r="J32" s="55"/>
      <c r="K32" s="55" t="s">
        <v>535</v>
      </c>
    </row>
    <row r="33" spans="1:12" s="83" customFormat="1" x14ac:dyDescent="0.25">
      <c r="A33" s="55" t="s">
        <v>87</v>
      </c>
      <c r="B33" s="55" t="s">
        <v>609</v>
      </c>
      <c r="C33" s="55" t="s">
        <v>373</v>
      </c>
      <c r="D33" s="55" t="s">
        <v>99</v>
      </c>
      <c r="E33" s="55">
        <v>1</v>
      </c>
      <c r="F33" s="55" t="s">
        <v>285</v>
      </c>
      <c r="G33" s="55">
        <v>100</v>
      </c>
      <c r="H33" s="55">
        <v>100</v>
      </c>
      <c r="I33" s="55" t="s">
        <v>18</v>
      </c>
      <c r="J33" s="55"/>
      <c r="K33" s="55" t="s">
        <v>536</v>
      </c>
    </row>
    <row r="34" spans="1:12" s="83" customFormat="1" x14ac:dyDescent="0.25">
      <c r="A34" s="55" t="s">
        <v>87</v>
      </c>
      <c r="B34" s="55" t="s">
        <v>609</v>
      </c>
      <c r="C34" s="55" t="s">
        <v>538</v>
      </c>
      <c r="D34" s="55" t="s">
        <v>99</v>
      </c>
      <c r="E34" s="55">
        <v>1</v>
      </c>
      <c r="F34" s="55" t="s">
        <v>285</v>
      </c>
      <c r="G34" s="55">
        <v>38</v>
      </c>
      <c r="H34" s="55">
        <v>38</v>
      </c>
      <c r="I34" s="55" t="s">
        <v>18</v>
      </c>
      <c r="J34" s="55"/>
      <c r="K34" s="55" t="s">
        <v>539</v>
      </c>
    </row>
    <row r="35" spans="1:12" s="83" customFormat="1" x14ac:dyDescent="0.25">
      <c r="A35" s="55" t="s">
        <v>87</v>
      </c>
      <c r="B35" s="55" t="s">
        <v>609</v>
      </c>
      <c r="C35" s="55" t="s">
        <v>376</v>
      </c>
      <c r="D35" s="55" t="s">
        <v>99</v>
      </c>
      <c r="E35" s="55">
        <v>1</v>
      </c>
      <c r="F35" s="55" t="s">
        <v>285</v>
      </c>
      <c r="G35" s="55">
        <v>99</v>
      </c>
      <c r="H35" s="55">
        <v>99</v>
      </c>
      <c r="I35" s="55" t="s">
        <v>18</v>
      </c>
      <c r="J35" s="55"/>
      <c r="K35" s="55" t="s">
        <v>440</v>
      </c>
    </row>
    <row r="36" spans="1:12" s="83" customFormat="1" x14ac:dyDescent="0.25">
      <c r="A36" s="55" t="s">
        <v>87</v>
      </c>
      <c r="B36" s="55" t="s">
        <v>609</v>
      </c>
      <c r="C36" s="55" t="s">
        <v>376</v>
      </c>
      <c r="D36" s="55" t="s">
        <v>99</v>
      </c>
      <c r="E36" s="55">
        <v>1</v>
      </c>
      <c r="F36" s="55" t="s">
        <v>285</v>
      </c>
      <c r="G36" s="55">
        <v>100</v>
      </c>
      <c r="H36" s="55">
        <v>100</v>
      </c>
      <c r="I36" s="55" t="s">
        <v>18</v>
      </c>
      <c r="J36" s="55"/>
      <c r="K36" s="55" t="s">
        <v>441</v>
      </c>
    </row>
    <row r="37" spans="1:12" s="83" customFormat="1" x14ac:dyDescent="0.25">
      <c r="A37" s="55" t="s">
        <v>87</v>
      </c>
      <c r="B37" s="55" t="s">
        <v>609</v>
      </c>
      <c r="C37" s="55" t="s">
        <v>376</v>
      </c>
      <c r="D37" s="55" t="s">
        <v>99</v>
      </c>
      <c r="E37" s="55">
        <v>1</v>
      </c>
      <c r="F37" s="55" t="s">
        <v>285</v>
      </c>
      <c r="G37" s="55">
        <v>86</v>
      </c>
      <c r="H37" s="55">
        <v>86</v>
      </c>
      <c r="I37" s="55" t="s">
        <v>18</v>
      </c>
      <c r="J37" s="55"/>
      <c r="K37" s="55" t="s">
        <v>442</v>
      </c>
    </row>
    <row r="38" spans="1:12" s="83" customFormat="1" x14ac:dyDescent="0.25">
      <c r="A38" s="55" t="s">
        <v>87</v>
      </c>
      <c r="B38" s="55" t="s">
        <v>609</v>
      </c>
      <c r="C38" s="55" t="s">
        <v>376</v>
      </c>
      <c r="D38" s="55" t="s">
        <v>99</v>
      </c>
      <c r="E38" s="55">
        <v>1</v>
      </c>
      <c r="F38" s="55" t="s">
        <v>285</v>
      </c>
      <c r="G38" s="55">
        <v>99</v>
      </c>
      <c r="H38" s="55">
        <v>99</v>
      </c>
      <c r="I38" s="55" t="s">
        <v>18</v>
      </c>
      <c r="J38" s="55"/>
      <c r="K38" s="55" t="s">
        <v>443</v>
      </c>
    </row>
    <row r="39" spans="1:12" s="83" customFormat="1" x14ac:dyDescent="0.25">
      <c r="A39" s="55" t="s">
        <v>87</v>
      </c>
      <c r="B39" s="55" t="s">
        <v>609</v>
      </c>
      <c r="C39" s="55" t="s">
        <v>379</v>
      </c>
      <c r="D39" s="55" t="s">
        <v>99</v>
      </c>
      <c r="E39" s="55">
        <v>1</v>
      </c>
      <c r="F39" s="55" t="s">
        <v>285</v>
      </c>
      <c r="G39" s="55">
        <v>97</v>
      </c>
      <c r="H39" s="55">
        <v>97</v>
      </c>
      <c r="I39" s="55" t="s">
        <v>18</v>
      </c>
      <c r="J39" s="55"/>
      <c r="K39" s="55" t="s">
        <v>447</v>
      </c>
    </row>
    <row r="40" spans="1:12" s="83" customFormat="1" x14ac:dyDescent="0.25">
      <c r="A40" s="55" t="s">
        <v>87</v>
      </c>
      <c r="B40" s="55" t="s">
        <v>609</v>
      </c>
      <c r="C40" s="55" t="s">
        <v>379</v>
      </c>
      <c r="D40" s="55" t="s">
        <v>99</v>
      </c>
      <c r="E40" s="55">
        <v>1</v>
      </c>
      <c r="F40" s="55" t="s">
        <v>285</v>
      </c>
      <c r="G40" s="55">
        <v>94</v>
      </c>
      <c r="H40" s="55">
        <v>94</v>
      </c>
      <c r="I40" s="55" t="s">
        <v>18</v>
      </c>
      <c r="J40" s="55"/>
      <c r="K40" s="55" t="s">
        <v>448</v>
      </c>
    </row>
    <row r="41" spans="1:12" s="71" customFormat="1" x14ac:dyDescent="0.25">
      <c r="A41" s="55" t="s">
        <v>89</v>
      </c>
      <c r="B41" s="55" t="s">
        <v>609</v>
      </c>
      <c r="C41" s="55" t="s">
        <v>555</v>
      </c>
      <c r="D41" s="55" t="s">
        <v>99</v>
      </c>
      <c r="E41" s="55">
        <v>1</v>
      </c>
      <c r="F41" s="55" t="s">
        <v>261</v>
      </c>
      <c r="G41" s="55">
        <v>100</v>
      </c>
      <c r="H41" s="55">
        <v>100</v>
      </c>
      <c r="I41" s="55" t="s">
        <v>18</v>
      </c>
      <c r="J41" s="55" t="s">
        <v>633</v>
      </c>
      <c r="K41" s="55" t="s">
        <v>634</v>
      </c>
      <c r="L41" s="83"/>
    </row>
    <row r="42" spans="1:12" s="71" customFormat="1" x14ac:dyDescent="0.25">
      <c r="A42" s="55" t="s">
        <v>89</v>
      </c>
      <c r="B42" s="55" t="s">
        <v>609</v>
      </c>
      <c r="C42" s="55" t="s">
        <v>461</v>
      </c>
      <c r="D42" s="55" t="s">
        <v>99</v>
      </c>
      <c r="E42" s="55">
        <v>1</v>
      </c>
      <c r="F42" s="55" t="s">
        <v>261</v>
      </c>
      <c r="G42" s="55">
        <v>89</v>
      </c>
      <c r="H42" s="55">
        <v>26</v>
      </c>
      <c r="I42" s="55" t="s">
        <v>19</v>
      </c>
      <c r="J42" s="55" t="s">
        <v>631</v>
      </c>
      <c r="K42" s="55" t="s">
        <v>632</v>
      </c>
      <c r="L42" s="83"/>
    </row>
    <row r="43" spans="1:12" s="83" customFormat="1" x14ac:dyDescent="0.25">
      <c r="A43" s="55" t="s">
        <v>89</v>
      </c>
      <c r="B43" s="55" t="s">
        <v>609</v>
      </c>
      <c r="C43" s="55" t="s">
        <v>635</v>
      </c>
      <c r="D43" s="55" t="s">
        <v>99</v>
      </c>
      <c r="E43" s="55">
        <v>1</v>
      </c>
      <c r="F43" s="55" t="s">
        <v>261</v>
      </c>
      <c r="G43" s="55">
        <v>100</v>
      </c>
      <c r="H43" s="55">
        <v>93</v>
      </c>
      <c r="I43" s="55" t="s">
        <v>18</v>
      </c>
      <c r="J43" s="55" t="s">
        <v>636</v>
      </c>
      <c r="K43" s="55" t="s">
        <v>637</v>
      </c>
    </row>
    <row r="44" spans="1:12" s="83" customFormat="1" ht="120" x14ac:dyDescent="0.25">
      <c r="A44" s="55" t="s">
        <v>90</v>
      </c>
      <c r="B44" s="55" t="s">
        <v>609</v>
      </c>
      <c r="C44" s="55" t="s">
        <v>457</v>
      </c>
      <c r="D44" s="55" t="s">
        <v>99</v>
      </c>
      <c r="E44" s="55">
        <v>4</v>
      </c>
      <c r="F44" s="55" t="s">
        <v>261</v>
      </c>
      <c r="G44" s="55">
        <v>90</v>
      </c>
      <c r="H44" s="55" t="s">
        <v>642</v>
      </c>
      <c r="I44" s="55" t="s">
        <v>18</v>
      </c>
      <c r="J44" s="60" t="s">
        <v>640</v>
      </c>
      <c r="K44" s="60"/>
    </row>
    <row r="45" spans="1:12" s="83" customFormat="1" ht="30" x14ac:dyDescent="0.25">
      <c r="A45" s="55" t="s">
        <v>90</v>
      </c>
      <c r="B45" s="55" t="s">
        <v>609</v>
      </c>
      <c r="C45" s="60" t="s">
        <v>460</v>
      </c>
      <c r="D45" s="55" t="s">
        <v>95</v>
      </c>
      <c r="E45" s="55">
        <v>2</v>
      </c>
      <c r="F45" s="55" t="s">
        <v>261</v>
      </c>
      <c r="G45" s="55">
        <v>100</v>
      </c>
      <c r="H45" s="55">
        <v>100</v>
      </c>
      <c r="I45" s="55" t="s">
        <v>18</v>
      </c>
      <c r="J45" s="60" t="s">
        <v>641</v>
      </c>
      <c r="K45" s="60"/>
    </row>
    <row r="46" spans="1:12" s="83" customFormat="1" x14ac:dyDescent="0.25">
      <c r="A46" s="55" t="s">
        <v>87</v>
      </c>
      <c r="B46" s="55" t="s">
        <v>610</v>
      </c>
      <c r="C46" s="55" t="s">
        <v>436</v>
      </c>
      <c r="D46" s="55" t="s">
        <v>99</v>
      </c>
      <c r="E46" s="55">
        <v>1</v>
      </c>
      <c r="F46" s="55" t="s">
        <v>285</v>
      </c>
      <c r="G46" s="55">
        <v>36</v>
      </c>
      <c r="H46" s="55">
        <v>36</v>
      </c>
      <c r="I46" s="55" t="s">
        <v>18</v>
      </c>
      <c r="J46" s="95"/>
      <c r="K46" s="95" t="s">
        <v>541</v>
      </c>
    </row>
    <row r="47" spans="1:12" s="83" customFormat="1" ht="135" x14ac:dyDescent="0.25">
      <c r="A47" s="55" t="s">
        <v>90</v>
      </c>
      <c r="B47" s="60" t="s">
        <v>610</v>
      </c>
      <c r="C47" s="55" t="s">
        <v>459</v>
      </c>
      <c r="D47" s="55" t="s">
        <v>95</v>
      </c>
      <c r="E47" s="55">
        <v>5</v>
      </c>
      <c r="F47" s="55" t="s">
        <v>261</v>
      </c>
      <c r="G47" s="55">
        <v>100</v>
      </c>
      <c r="H47" s="55">
        <v>0</v>
      </c>
      <c r="I47" s="55" t="s">
        <v>19</v>
      </c>
      <c r="J47" s="60" t="s">
        <v>1045</v>
      </c>
      <c r="K47" s="55"/>
    </row>
    <row r="48" spans="1:12" s="83" customFormat="1" x14ac:dyDescent="0.25">
      <c r="A48" s="55" t="s">
        <v>86</v>
      </c>
      <c r="B48" s="55" t="s">
        <v>611</v>
      </c>
      <c r="C48" s="55" t="s">
        <v>402</v>
      </c>
      <c r="D48" s="55" t="s">
        <v>99</v>
      </c>
      <c r="E48" s="55">
        <v>10</v>
      </c>
      <c r="F48" s="55" t="s">
        <v>261</v>
      </c>
      <c r="G48" s="55">
        <v>90</v>
      </c>
      <c r="H48" s="55">
        <v>80</v>
      </c>
      <c r="I48" s="55" t="s">
        <v>18</v>
      </c>
      <c r="J48" s="55" t="s">
        <v>777</v>
      </c>
      <c r="K48" s="55"/>
    </row>
    <row r="49" spans="1:12" ht="14.25" customHeight="1" x14ac:dyDescent="0.25">
      <c r="A49" s="55" t="s">
        <v>87</v>
      </c>
      <c r="B49" s="55" t="s">
        <v>611</v>
      </c>
      <c r="C49" s="55" t="s">
        <v>656</v>
      </c>
      <c r="D49" s="55" t="s">
        <v>99</v>
      </c>
      <c r="E49" s="55">
        <v>1</v>
      </c>
      <c r="F49" s="55" t="s">
        <v>261</v>
      </c>
      <c r="G49" s="55">
        <v>100</v>
      </c>
      <c r="H49" s="55">
        <v>100</v>
      </c>
      <c r="I49" s="55" t="s">
        <v>18</v>
      </c>
      <c r="J49" s="55"/>
      <c r="K49" s="55" t="s">
        <v>798</v>
      </c>
      <c r="L49" s="83"/>
    </row>
    <row r="50" spans="1:12" s="83" customFormat="1" x14ac:dyDescent="0.25">
      <c r="A50" s="55" t="s">
        <v>87</v>
      </c>
      <c r="B50" s="55" t="s">
        <v>611</v>
      </c>
      <c r="C50" s="55" t="s">
        <v>650</v>
      </c>
      <c r="D50" s="55" t="s">
        <v>99</v>
      </c>
      <c r="E50" s="55">
        <v>4</v>
      </c>
      <c r="F50" s="55" t="s">
        <v>261</v>
      </c>
      <c r="G50" s="55">
        <v>100</v>
      </c>
      <c r="H50" s="55">
        <v>100</v>
      </c>
      <c r="I50" s="55" t="s">
        <v>18</v>
      </c>
      <c r="J50" s="55" t="s">
        <v>800</v>
      </c>
      <c r="K50" s="125" t="s">
        <v>801</v>
      </c>
    </row>
    <row r="51" spans="1:12" s="83" customFormat="1" x14ac:dyDescent="0.25">
      <c r="A51" s="55" t="s">
        <v>89</v>
      </c>
      <c r="B51" s="55" t="s">
        <v>611</v>
      </c>
      <c r="C51" s="55" t="s">
        <v>725</v>
      </c>
      <c r="D51" s="55" t="s">
        <v>99</v>
      </c>
      <c r="E51" s="55">
        <v>1</v>
      </c>
      <c r="F51" s="55" t="s">
        <v>261</v>
      </c>
      <c r="G51" s="55">
        <v>100</v>
      </c>
      <c r="H51" s="55">
        <v>80</v>
      </c>
      <c r="I51" s="55" t="s">
        <v>18</v>
      </c>
      <c r="J51" s="55"/>
      <c r="K51" s="55" t="s">
        <v>731</v>
      </c>
    </row>
    <row r="52" spans="1:12" s="83" customFormat="1" x14ac:dyDescent="0.25">
      <c r="A52" s="55" t="s">
        <v>89</v>
      </c>
      <c r="B52" s="55" t="s">
        <v>611</v>
      </c>
      <c r="C52" s="55" t="s">
        <v>514</v>
      </c>
      <c r="D52" s="55" t="s">
        <v>99</v>
      </c>
      <c r="E52" s="55">
        <v>3</v>
      </c>
      <c r="F52" s="55" t="s">
        <v>261</v>
      </c>
      <c r="G52" s="55">
        <v>100</v>
      </c>
      <c r="H52" s="55">
        <v>20</v>
      </c>
      <c r="I52" s="55" t="s">
        <v>19</v>
      </c>
      <c r="J52" s="55" t="s">
        <v>812</v>
      </c>
      <c r="K52" s="55" t="s">
        <v>732</v>
      </c>
    </row>
    <row r="53" spans="1:12" s="83" customFormat="1" x14ac:dyDescent="0.25">
      <c r="A53" s="55" t="s">
        <v>89</v>
      </c>
      <c r="B53" s="55" t="s">
        <v>611</v>
      </c>
      <c r="C53" s="55" t="s">
        <v>557</v>
      </c>
      <c r="D53" s="55" t="s">
        <v>99</v>
      </c>
      <c r="E53" s="55">
        <v>1</v>
      </c>
      <c r="F53" s="55" t="s">
        <v>261</v>
      </c>
      <c r="G53" s="55">
        <v>64</v>
      </c>
      <c r="H53" s="55">
        <v>8</v>
      </c>
      <c r="I53" s="55" t="s">
        <v>19</v>
      </c>
      <c r="J53" s="55" t="s">
        <v>811</v>
      </c>
      <c r="K53" s="55" t="s">
        <v>638</v>
      </c>
    </row>
    <row r="54" spans="1:12" s="83" customFormat="1" x14ac:dyDescent="0.25">
      <c r="A54" s="55" t="s">
        <v>90</v>
      </c>
      <c r="B54" s="55" t="s">
        <v>611</v>
      </c>
      <c r="C54" s="55" t="s">
        <v>828</v>
      </c>
      <c r="D54" s="55" t="s">
        <v>95</v>
      </c>
      <c r="E54" s="55">
        <v>1</v>
      </c>
      <c r="F54" s="55" t="s">
        <v>261</v>
      </c>
      <c r="G54" s="55">
        <v>88</v>
      </c>
      <c r="H54" s="55">
        <v>100</v>
      </c>
      <c r="I54" s="55" t="s">
        <v>18</v>
      </c>
      <c r="J54" s="55"/>
      <c r="K54" s="55"/>
    </row>
    <row r="55" spans="1:12" s="83" customFormat="1" x14ac:dyDescent="0.25">
      <c r="A55" s="55" t="s">
        <v>90</v>
      </c>
      <c r="B55" s="55" t="s">
        <v>611</v>
      </c>
      <c r="C55" s="55" t="s">
        <v>827</v>
      </c>
      <c r="D55" s="55" t="s">
        <v>95</v>
      </c>
      <c r="E55" s="55">
        <v>2</v>
      </c>
      <c r="F55" s="55" t="s">
        <v>261</v>
      </c>
      <c r="G55" s="55">
        <v>84</v>
      </c>
      <c r="H55" s="55">
        <v>84</v>
      </c>
      <c r="I55" s="55" t="s">
        <v>18</v>
      </c>
      <c r="J55" s="55"/>
      <c r="K55" s="55"/>
    </row>
    <row r="56" spans="1:12" x14ac:dyDescent="0.25">
      <c r="A56" s="55" t="s">
        <v>87</v>
      </c>
      <c r="B56" s="55" t="s">
        <v>612</v>
      </c>
      <c r="C56" s="55" t="s">
        <v>654</v>
      </c>
      <c r="D56" s="55" t="s">
        <v>99</v>
      </c>
      <c r="E56" s="55">
        <v>1</v>
      </c>
      <c r="F56" s="55" t="s">
        <v>285</v>
      </c>
      <c r="G56" s="55">
        <v>100</v>
      </c>
      <c r="H56" s="55">
        <v>100</v>
      </c>
      <c r="I56" s="55" t="s">
        <v>18</v>
      </c>
      <c r="J56" s="55"/>
      <c r="K56" s="55" t="s">
        <v>799</v>
      </c>
      <c r="L56" s="83"/>
    </row>
    <row r="57" spans="1:12" x14ac:dyDescent="0.25">
      <c r="A57" s="55" t="s">
        <v>87</v>
      </c>
      <c r="B57" s="55" t="s">
        <v>612</v>
      </c>
      <c r="C57" s="55" t="s">
        <v>651</v>
      </c>
      <c r="D57" s="55" t="s">
        <v>99</v>
      </c>
      <c r="E57" s="55">
        <v>1</v>
      </c>
      <c r="F57" s="55" t="s">
        <v>285</v>
      </c>
      <c r="G57" s="55">
        <v>95</v>
      </c>
      <c r="H57" s="55">
        <v>95</v>
      </c>
      <c r="I57" s="55" t="s">
        <v>18</v>
      </c>
      <c r="J57" s="55"/>
      <c r="K57" s="55" t="s">
        <v>802</v>
      </c>
      <c r="L57" s="83"/>
    </row>
    <row r="58" spans="1:12" x14ac:dyDescent="0.25">
      <c r="A58" s="55" t="s">
        <v>87</v>
      </c>
      <c r="B58" s="55" t="s">
        <v>612</v>
      </c>
      <c r="C58" s="55" t="s">
        <v>651</v>
      </c>
      <c r="D58" s="55" t="s">
        <v>99</v>
      </c>
      <c r="E58" s="55">
        <v>1</v>
      </c>
      <c r="F58" s="55" t="s">
        <v>285</v>
      </c>
      <c r="G58" s="55">
        <v>90</v>
      </c>
      <c r="H58" s="55">
        <v>90</v>
      </c>
      <c r="I58" s="55" t="s">
        <v>18</v>
      </c>
      <c r="J58" s="55"/>
      <c r="K58" s="55" t="s">
        <v>803</v>
      </c>
      <c r="L58" s="83"/>
    </row>
    <row r="59" spans="1:12" x14ac:dyDescent="0.25">
      <c r="A59" s="55" t="s">
        <v>87</v>
      </c>
      <c r="B59" s="55" t="s">
        <v>612</v>
      </c>
      <c r="C59" s="55" t="s">
        <v>651</v>
      </c>
      <c r="D59" s="55" t="s">
        <v>99</v>
      </c>
      <c r="E59" s="55">
        <v>1</v>
      </c>
      <c r="F59" s="55" t="s">
        <v>285</v>
      </c>
      <c r="G59" s="55">
        <v>94</v>
      </c>
      <c r="H59" s="55">
        <v>94</v>
      </c>
      <c r="I59" s="55" t="s">
        <v>18</v>
      </c>
      <c r="J59" s="55"/>
      <c r="K59" s="55" t="s">
        <v>804</v>
      </c>
      <c r="L59" s="83"/>
    </row>
    <row r="60" spans="1:12" s="83" customFormat="1" x14ac:dyDescent="0.25">
      <c r="A60" s="55" t="s">
        <v>87</v>
      </c>
      <c r="B60" s="55" t="s">
        <v>612</v>
      </c>
      <c r="C60" s="55" t="s">
        <v>651</v>
      </c>
      <c r="D60" s="55" t="s">
        <v>99</v>
      </c>
      <c r="E60" s="55">
        <v>1</v>
      </c>
      <c r="F60" s="55" t="s">
        <v>285</v>
      </c>
      <c r="G60" s="55">
        <v>99</v>
      </c>
      <c r="H60" s="55">
        <v>99</v>
      </c>
      <c r="I60" s="55" t="s">
        <v>18</v>
      </c>
      <c r="J60" s="55"/>
      <c r="K60" s="55" t="s">
        <v>805</v>
      </c>
    </row>
    <row r="61" spans="1:12" s="83" customFormat="1" x14ac:dyDescent="0.25">
      <c r="A61" s="55" t="s">
        <v>87</v>
      </c>
      <c r="B61" s="55" t="s">
        <v>612</v>
      </c>
      <c r="C61" s="55" t="s">
        <v>380</v>
      </c>
      <c r="D61" s="55" t="s">
        <v>99</v>
      </c>
      <c r="E61" s="55">
        <v>1</v>
      </c>
      <c r="F61" s="55" t="s">
        <v>285</v>
      </c>
      <c r="G61" s="61">
        <v>97</v>
      </c>
      <c r="H61" s="61">
        <v>97</v>
      </c>
      <c r="I61" s="61" t="s">
        <v>18</v>
      </c>
      <c r="J61" s="95"/>
      <c r="K61" s="95" t="s">
        <v>533</v>
      </c>
    </row>
    <row r="62" spans="1:12" s="83" customFormat="1" x14ac:dyDescent="0.25">
      <c r="A62" s="55" t="s">
        <v>87</v>
      </c>
      <c r="B62" s="55" t="s">
        <v>612</v>
      </c>
      <c r="C62" s="55" t="s">
        <v>647</v>
      </c>
      <c r="D62" s="55" t="s">
        <v>99</v>
      </c>
      <c r="E62" s="55">
        <v>1</v>
      </c>
      <c r="F62" s="55" t="s">
        <v>285</v>
      </c>
      <c r="G62" s="55">
        <v>65</v>
      </c>
      <c r="H62" s="55">
        <v>65</v>
      </c>
      <c r="I62" s="55" t="s">
        <v>18</v>
      </c>
      <c r="J62" s="55"/>
      <c r="K62" s="125" t="s">
        <v>807</v>
      </c>
    </row>
    <row r="63" spans="1:12" s="83" customFormat="1" x14ac:dyDescent="0.25">
      <c r="A63" s="55" t="s">
        <v>87</v>
      </c>
      <c r="B63" s="55" t="s">
        <v>612</v>
      </c>
      <c r="C63" s="55" t="s">
        <v>647</v>
      </c>
      <c r="D63" s="55" t="s">
        <v>99</v>
      </c>
      <c r="E63" s="55">
        <v>1</v>
      </c>
      <c r="F63" s="55" t="s">
        <v>285</v>
      </c>
      <c r="G63" s="55">
        <v>73</v>
      </c>
      <c r="H63" s="55">
        <v>73</v>
      </c>
      <c r="I63" s="55" t="s">
        <v>18</v>
      </c>
      <c r="J63" s="55"/>
      <c r="K63" s="125" t="s">
        <v>808</v>
      </c>
    </row>
    <row r="64" spans="1:12" s="83" customFormat="1" x14ac:dyDescent="0.25">
      <c r="A64" s="55" t="s">
        <v>89</v>
      </c>
      <c r="B64" s="60" t="s">
        <v>612</v>
      </c>
      <c r="C64" s="55" t="s">
        <v>721</v>
      </c>
      <c r="D64" s="55" t="s">
        <v>99</v>
      </c>
      <c r="E64" s="55">
        <v>2</v>
      </c>
      <c r="F64" s="55" t="s">
        <v>261</v>
      </c>
      <c r="G64" s="55">
        <v>100</v>
      </c>
      <c r="H64" s="55">
        <v>70</v>
      </c>
      <c r="I64" s="55" t="s">
        <v>18</v>
      </c>
      <c r="J64" s="55" t="s">
        <v>868</v>
      </c>
      <c r="K64" s="55" t="s">
        <v>730</v>
      </c>
      <c r="L64" s="55"/>
    </row>
    <row r="65" spans="1:12" s="83" customFormat="1" ht="15" customHeight="1" x14ac:dyDescent="0.25">
      <c r="A65" s="55" t="s">
        <v>89</v>
      </c>
      <c r="B65" s="55" t="s">
        <v>612</v>
      </c>
      <c r="C65" s="55" t="s">
        <v>694</v>
      </c>
      <c r="D65" s="55" t="s">
        <v>99</v>
      </c>
      <c r="E65" s="55">
        <v>1</v>
      </c>
      <c r="F65" s="55" t="s">
        <v>261</v>
      </c>
      <c r="G65" s="55">
        <v>80</v>
      </c>
      <c r="H65" s="55">
        <v>75</v>
      </c>
      <c r="I65" s="55" t="s">
        <v>18</v>
      </c>
      <c r="J65" s="55" t="s">
        <v>869</v>
      </c>
      <c r="K65" s="55" t="s">
        <v>870</v>
      </c>
      <c r="L65" s="84"/>
    </row>
    <row r="66" spans="1:12" s="83" customFormat="1" x14ac:dyDescent="0.25">
      <c r="A66" s="55" t="s">
        <v>89</v>
      </c>
      <c r="B66" s="55" t="s">
        <v>612</v>
      </c>
      <c r="C66" s="55" t="s">
        <v>694</v>
      </c>
      <c r="D66" s="55" t="s">
        <v>99</v>
      </c>
      <c r="E66" s="55">
        <v>1</v>
      </c>
      <c r="F66" s="55" t="s">
        <v>261</v>
      </c>
      <c r="G66" s="55">
        <v>90</v>
      </c>
      <c r="H66" s="55">
        <v>89</v>
      </c>
      <c r="I66" s="55" t="s">
        <v>18</v>
      </c>
      <c r="J66" s="55" t="s">
        <v>869</v>
      </c>
      <c r="K66" s="55" t="s">
        <v>871</v>
      </c>
      <c r="L66" s="36"/>
    </row>
    <row r="67" spans="1:12" s="83" customFormat="1" x14ac:dyDescent="0.25">
      <c r="A67" s="55" t="s">
        <v>89</v>
      </c>
      <c r="B67" s="60" t="s">
        <v>612</v>
      </c>
      <c r="C67" s="55" t="s">
        <v>719</v>
      </c>
      <c r="D67" s="55" t="s">
        <v>99</v>
      </c>
      <c r="E67" s="55">
        <v>1</v>
      </c>
      <c r="F67" s="55" t="s">
        <v>261</v>
      </c>
      <c r="G67" s="55">
        <v>100</v>
      </c>
      <c r="H67" s="55">
        <v>80</v>
      </c>
      <c r="I67" s="55" t="s">
        <v>18</v>
      </c>
      <c r="J67" s="55" t="s">
        <v>636</v>
      </c>
      <c r="K67" s="55" t="s">
        <v>729</v>
      </c>
      <c r="L67" s="36"/>
    </row>
    <row r="68" spans="1:12" s="83" customFormat="1" x14ac:dyDescent="0.25">
      <c r="A68" s="55" t="s">
        <v>84</v>
      </c>
      <c r="B68" s="60" t="s">
        <v>613</v>
      </c>
      <c r="C68" s="55" t="s">
        <v>888</v>
      </c>
      <c r="D68" s="55" t="s">
        <v>99</v>
      </c>
      <c r="E68" s="55">
        <v>3</v>
      </c>
      <c r="F68" s="55" t="s">
        <v>285</v>
      </c>
      <c r="G68" s="55">
        <v>100</v>
      </c>
      <c r="H68" s="55">
        <v>100</v>
      </c>
      <c r="I68" s="55" t="s">
        <v>281</v>
      </c>
      <c r="J68" s="55" t="s">
        <v>893</v>
      </c>
      <c r="K68" s="95" t="s">
        <v>892</v>
      </c>
      <c r="L68" s="55"/>
    </row>
    <row r="69" spans="1:12" s="83" customFormat="1" x14ac:dyDescent="0.25">
      <c r="A69" s="55" t="s">
        <v>87</v>
      </c>
      <c r="B69" s="55" t="s">
        <v>613</v>
      </c>
      <c r="C69" s="55" t="s">
        <v>650</v>
      </c>
      <c r="D69" s="55" t="s">
        <v>99</v>
      </c>
      <c r="E69" s="55">
        <v>1</v>
      </c>
      <c r="F69" s="55" t="s">
        <v>261</v>
      </c>
      <c r="G69" s="55">
        <v>91</v>
      </c>
      <c r="H69" s="55">
        <v>91</v>
      </c>
      <c r="I69" s="55" t="s">
        <v>18</v>
      </c>
      <c r="J69" s="95"/>
      <c r="K69" s="125" t="s">
        <v>801</v>
      </c>
      <c r="L69" s="36"/>
    </row>
    <row r="70" spans="1:12" x14ac:dyDescent="0.25">
      <c r="A70" s="55" t="s">
        <v>87</v>
      </c>
      <c r="B70" s="55" t="s">
        <v>613</v>
      </c>
      <c r="C70" s="55" t="s">
        <v>842</v>
      </c>
      <c r="D70" s="55" t="s">
        <v>99</v>
      </c>
      <c r="E70" s="55">
        <v>1</v>
      </c>
      <c r="F70" s="55" t="s">
        <v>261</v>
      </c>
      <c r="G70" s="61">
        <v>94</v>
      </c>
      <c r="H70" s="61">
        <v>94</v>
      </c>
      <c r="I70" s="61" t="s">
        <v>18</v>
      </c>
      <c r="J70" s="95"/>
      <c r="K70" s="125" t="s">
        <v>845</v>
      </c>
      <c r="L70" s="83"/>
    </row>
    <row r="71" spans="1:12" s="83" customFormat="1" x14ac:dyDescent="0.25">
      <c r="A71" s="55" t="s">
        <v>87</v>
      </c>
      <c r="B71" s="55" t="s">
        <v>613</v>
      </c>
      <c r="C71" s="61" t="s">
        <v>649</v>
      </c>
      <c r="D71" s="55" t="s">
        <v>99</v>
      </c>
      <c r="E71" s="55">
        <v>1</v>
      </c>
      <c r="F71" s="55" t="s">
        <v>261</v>
      </c>
      <c r="G71" s="55">
        <v>88</v>
      </c>
      <c r="H71" s="55">
        <v>88</v>
      </c>
      <c r="I71" s="55" t="s">
        <v>18</v>
      </c>
      <c r="J71" s="95"/>
      <c r="K71" s="125" t="s">
        <v>806</v>
      </c>
    </row>
    <row r="72" spans="1:12" s="59" customFormat="1" x14ac:dyDescent="0.25">
      <c r="A72" s="55" t="s">
        <v>89</v>
      </c>
      <c r="B72" s="60" t="s">
        <v>613</v>
      </c>
      <c r="C72" s="55" t="s">
        <v>717</v>
      </c>
      <c r="D72" s="55" t="s">
        <v>99</v>
      </c>
      <c r="E72" s="55">
        <v>1</v>
      </c>
      <c r="F72" s="55" t="s">
        <v>261</v>
      </c>
      <c r="G72" s="55">
        <v>70</v>
      </c>
      <c r="H72" s="55">
        <v>84</v>
      </c>
      <c r="I72" s="55" t="s">
        <v>18</v>
      </c>
      <c r="J72" s="55" t="s">
        <v>917</v>
      </c>
      <c r="K72" s="55" t="s">
        <v>728</v>
      </c>
      <c r="L72" s="83"/>
    </row>
    <row r="73" spans="1:12" s="83" customFormat="1" x14ac:dyDescent="0.25">
      <c r="A73" s="55" t="s">
        <v>89</v>
      </c>
      <c r="B73" s="55" t="s">
        <v>613</v>
      </c>
      <c r="C73" s="55" t="s">
        <v>707</v>
      </c>
      <c r="D73" s="55" t="s">
        <v>99</v>
      </c>
      <c r="E73" s="55">
        <v>1</v>
      </c>
      <c r="F73" s="55" t="s">
        <v>261</v>
      </c>
      <c r="G73" s="55">
        <v>90</v>
      </c>
      <c r="H73" s="55">
        <v>94</v>
      </c>
      <c r="I73" s="55" t="s">
        <v>18</v>
      </c>
      <c r="J73" s="55" t="s">
        <v>636</v>
      </c>
      <c r="K73" s="55" t="s">
        <v>920</v>
      </c>
    </row>
    <row r="74" spans="1:12" s="59" customFormat="1" x14ac:dyDescent="0.25">
      <c r="A74" s="55" t="s">
        <v>89</v>
      </c>
      <c r="B74" s="60" t="s">
        <v>613</v>
      </c>
      <c r="C74" s="55" t="s">
        <v>863</v>
      </c>
      <c r="D74" s="55" t="s">
        <v>99</v>
      </c>
      <c r="E74" s="55">
        <v>1</v>
      </c>
      <c r="F74" s="55" t="s">
        <v>261</v>
      </c>
      <c r="G74" s="55">
        <v>70</v>
      </c>
      <c r="H74" s="55">
        <v>0</v>
      </c>
      <c r="I74" s="55" t="s">
        <v>19</v>
      </c>
      <c r="J74" s="55" t="s">
        <v>918</v>
      </c>
      <c r="K74" s="55" t="s">
        <v>919</v>
      </c>
      <c r="L74" s="83"/>
    </row>
    <row r="75" spans="1:12" s="59" customFormat="1" x14ac:dyDescent="0.25">
      <c r="A75" s="55" t="s">
        <v>90</v>
      </c>
      <c r="B75" s="60" t="s">
        <v>613</v>
      </c>
      <c r="C75" s="55" t="s">
        <v>826</v>
      </c>
      <c r="D75" s="55" t="s">
        <v>95</v>
      </c>
      <c r="E75" s="55">
        <v>2</v>
      </c>
      <c r="F75" s="55" t="s">
        <v>261</v>
      </c>
      <c r="G75" s="55">
        <v>98</v>
      </c>
      <c r="H75" s="55" t="s">
        <v>921</v>
      </c>
      <c r="I75" s="55" t="s">
        <v>18</v>
      </c>
      <c r="J75" s="55" t="s">
        <v>922</v>
      </c>
      <c r="K75" s="95"/>
      <c r="L75" s="36"/>
    </row>
    <row r="76" spans="1:12" x14ac:dyDescent="0.25">
      <c r="A76" s="55" t="s">
        <v>87</v>
      </c>
      <c r="B76" s="60" t="s">
        <v>614</v>
      </c>
      <c r="C76" s="55" t="s">
        <v>656</v>
      </c>
      <c r="D76" s="55" t="s">
        <v>99</v>
      </c>
      <c r="E76" s="55">
        <v>1</v>
      </c>
      <c r="F76" s="55" t="s">
        <v>261</v>
      </c>
      <c r="G76" s="55">
        <v>98</v>
      </c>
      <c r="H76" s="55">
        <v>98</v>
      </c>
      <c r="I76" s="55" t="s">
        <v>18</v>
      </c>
      <c r="J76" s="55"/>
      <c r="K76" s="125" t="s">
        <v>1000</v>
      </c>
      <c r="L76" s="83"/>
    </row>
    <row r="77" spans="1:12" x14ac:dyDescent="0.25">
      <c r="A77" s="55" t="s">
        <v>87</v>
      </c>
      <c r="B77" s="60" t="s">
        <v>614</v>
      </c>
      <c r="C77" s="55" t="s">
        <v>654</v>
      </c>
      <c r="D77" s="55" t="s">
        <v>99</v>
      </c>
      <c r="E77" s="55">
        <v>1</v>
      </c>
      <c r="F77" s="55" t="s">
        <v>261</v>
      </c>
      <c r="G77" s="55">
        <v>98</v>
      </c>
      <c r="H77" s="55">
        <v>98</v>
      </c>
      <c r="I77" s="55" t="s">
        <v>18</v>
      </c>
      <c r="J77" s="55"/>
      <c r="K77" s="125" t="s">
        <v>1001</v>
      </c>
      <c r="L77" s="83"/>
    </row>
    <row r="78" spans="1:12" x14ac:dyDescent="0.25">
      <c r="A78" s="55" t="s">
        <v>87</v>
      </c>
      <c r="B78" s="60" t="s">
        <v>614</v>
      </c>
      <c r="C78" s="55" t="s">
        <v>1002</v>
      </c>
      <c r="D78" s="55" t="s">
        <v>99</v>
      </c>
      <c r="E78" s="55">
        <v>1</v>
      </c>
      <c r="F78" s="55" t="s">
        <v>261</v>
      </c>
      <c r="G78" s="55">
        <v>77</v>
      </c>
      <c r="H78" s="55">
        <v>77</v>
      </c>
      <c r="I78" s="55" t="s">
        <v>18</v>
      </c>
      <c r="J78" s="55"/>
      <c r="K78" s="125" t="s">
        <v>1003</v>
      </c>
      <c r="L78" s="83"/>
    </row>
    <row r="79" spans="1:12" x14ac:dyDescent="0.25">
      <c r="A79" s="55" t="s">
        <v>87</v>
      </c>
      <c r="B79" s="60" t="s">
        <v>614</v>
      </c>
      <c r="C79" s="55" t="s">
        <v>648</v>
      </c>
      <c r="D79" s="55" t="s">
        <v>99</v>
      </c>
      <c r="E79" s="55">
        <v>1</v>
      </c>
      <c r="F79" s="55" t="s">
        <v>261</v>
      </c>
      <c r="G79" s="55">
        <v>93</v>
      </c>
      <c r="H79" s="55">
        <v>93</v>
      </c>
      <c r="I79" s="55" t="s">
        <v>18</v>
      </c>
      <c r="J79" s="55"/>
      <c r="K79" s="125" t="s">
        <v>1004</v>
      </c>
      <c r="L79" s="83"/>
    </row>
    <row r="80" spans="1:12" x14ac:dyDescent="0.25">
      <c r="A80" s="55" t="s">
        <v>87</v>
      </c>
      <c r="B80" s="60" t="s">
        <v>614</v>
      </c>
      <c r="C80" s="55" t="s">
        <v>648</v>
      </c>
      <c r="D80" s="55" t="s">
        <v>99</v>
      </c>
      <c r="E80" s="55">
        <v>1</v>
      </c>
      <c r="F80" s="55" t="s">
        <v>261</v>
      </c>
      <c r="G80" s="55">
        <v>96</v>
      </c>
      <c r="H80" s="55">
        <v>96</v>
      </c>
      <c r="I80" s="55" t="s">
        <v>18</v>
      </c>
      <c r="J80" s="55"/>
      <c r="K80" s="125" t="s">
        <v>1005</v>
      </c>
      <c r="L80" s="83"/>
    </row>
    <row r="81" spans="1:12" x14ac:dyDescent="0.25">
      <c r="A81" s="55" t="s">
        <v>87</v>
      </c>
      <c r="B81" s="60" t="s">
        <v>614</v>
      </c>
      <c r="C81" s="55" t="s">
        <v>652</v>
      </c>
      <c r="D81" s="55" t="s">
        <v>99</v>
      </c>
      <c r="E81" s="55">
        <v>1</v>
      </c>
      <c r="F81" s="55" t="s">
        <v>285</v>
      </c>
      <c r="G81" s="55">
        <v>100</v>
      </c>
      <c r="H81" s="55">
        <v>91</v>
      </c>
      <c r="I81" s="95" t="s">
        <v>18</v>
      </c>
      <c r="J81" s="55"/>
      <c r="K81" s="125" t="s">
        <v>989</v>
      </c>
      <c r="L81" s="83"/>
    </row>
    <row r="82" spans="1:12" x14ac:dyDescent="0.25">
      <c r="A82" s="55" t="s">
        <v>87</v>
      </c>
      <c r="B82" s="60" t="s">
        <v>614</v>
      </c>
      <c r="C82" s="55" t="s">
        <v>652</v>
      </c>
      <c r="D82" s="55" t="s">
        <v>99</v>
      </c>
      <c r="E82" s="55">
        <v>1</v>
      </c>
      <c r="F82" s="55" t="s">
        <v>285</v>
      </c>
      <c r="G82" s="55">
        <v>98</v>
      </c>
      <c r="H82" s="55">
        <v>96</v>
      </c>
      <c r="I82" s="95" t="s">
        <v>18</v>
      </c>
      <c r="J82" s="55"/>
      <c r="K82" s="125" t="s">
        <v>990</v>
      </c>
      <c r="L82" s="59"/>
    </row>
    <row r="83" spans="1:12" x14ac:dyDescent="0.25">
      <c r="A83" s="55" t="s">
        <v>87</v>
      </c>
      <c r="B83" s="60" t="s">
        <v>614</v>
      </c>
      <c r="C83" s="55" t="s">
        <v>653</v>
      </c>
      <c r="D83" s="55" t="s">
        <v>99</v>
      </c>
      <c r="E83" s="55">
        <v>1</v>
      </c>
      <c r="F83" s="55" t="s">
        <v>285</v>
      </c>
      <c r="G83" s="55">
        <v>91</v>
      </c>
      <c r="H83" s="55">
        <v>91</v>
      </c>
      <c r="I83" s="95" t="s">
        <v>18</v>
      </c>
      <c r="J83" s="55"/>
      <c r="K83" s="125" t="s">
        <v>991</v>
      </c>
      <c r="L83" s="83"/>
    </row>
    <row r="84" spans="1:12" x14ac:dyDescent="0.25">
      <c r="A84" s="55" t="s">
        <v>87</v>
      </c>
      <c r="B84" s="60" t="s">
        <v>614</v>
      </c>
      <c r="C84" s="55" t="s">
        <v>653</v>
      </c>
      <c r="D84" s="55" t="s">
        <v>99</v>
      </c>
      <c r="E84" s="55">
        <v>1</v>
      </c>
      <c r="F84" s="55" t="s">
        <v>285</v>
      </c>
      <c r="G84" s="55">
        <v>95</v>
      </c>
      <c r="H84" s="55">
        <v>91</v>
      </c>
      <c r="I84" s="95" t="s">
        <v>18</v>
      </c>
      <c r="J84" s="55"/>
      <c r="K84" s="125" t="s">
        <v>992</v>
      </c>
      <c r="L84" s="59"/>
    </row>
    <row r="85" spans="1:12" x14ac:dyDescent="0.25">
      <c r="A85" s="55" t="s">
        <v>87</v>
      </c>
      <c r="B85" s="60" t="s">
        <v>614</v>
      </c>
      <c r="C85" s="55" t="s">
        <v>653</v>
      </c>
      <c r="D85" s="55" t="s">
        <v>99</v>
      </c>
      <c r="E85" s="55">
        <v>1</v>
      </c>
      <c r="F85" s="55" t="s">
        <v>285</v>
      </c>
      <c r="G85" s="55">
        <v>93</v>
      </c>
      <c r="H85" s="55">
        <v>92</v>
      </c>
      <c r="I85" s="95" t="s">
        <v>18</v>
      </c>
      <c r="J85" s="55"/>
      <c r="K85" s="125" t="s">
        <v>993</v>
      </c>
      <c r="L85" s="83"/>
    </row>
    <row r="86" spans="1:12" x14ac:dyDescent="0.25">
      <c r="A86" s="55" t="s">
        <v>87</v>
      </c>
      <c r="B86" s="60" t="s">
        <v>614</v>
      </c>
      <c r="C86" s="55" t="s">
        <v>653</v>
      </c>
      <c r="D86" s="55" t="s">
        <v>99</v>
      </c>
      <c r="E86" s="55">
        <v>1</v>
      </c>
      <c r="F86" s="55" t="s">
        <v>285</v>
      </c>
      <c r="G86" s="55">
        <v>100</v>
      </c>
      <c r="H86" s="55">
        <v>100</v>
      </c>
      <c r="I86" s="95" t="s">
        <v>18</v>
      </c>
      <c r="J86" s="55"/>
      <c r="K86" s="125" t="s">
        <v>994</v>
      </c>
      <c r="L86" s="83"/>
    </row>
    <row r="87" spans="1:12" x14ac:dyDescent="0.25">
      <c r="A87" s="55" t="s">
        <v>87</v>
      </c>
      <c r="B87" s="60" t="s">
        <v>614</v>
      </c>
      <c r="C87" s="55" t="s">
        <v>653</v>
      </c>
      <c r="D87" s="55" t="s">
        <v>99</v>
      </c>
      <c r="E87" s="55">
        <v>1</v>
      </c>
      <c r="F87" s="55" t="s">
        <v>285</v>
      </c>
      <c r="G87" s="55">
        <v>100</v>
      </c>
      <c r="H87" s="55">
        <v>100</v>
      </c>
      <c r="I87" s="95" t="s">
        <v>18</v>
      </c>
      <c r="J87" s="55"/>
      <c r="K87" s="125" t="s">
        <v>995</v>
      </c>
      <c r="L87" s="83"/>
    </row>
    <row r="88" spans="1:12" x14ac:dyDescent="0.25">
      <c r="A88" s="55" t="s">
        <v>87</v>
      </c>
      <c r="B88" s="60" t="s">
        <v>614</v>
      </c>
      <c r="C88" s="55" t="s">
        <v>653</v>
      </c>
      <c r="D88" s="55" t="s">
        <v>99</v>
      </c>
      <c r="E88" s="55">
        <v>1</v>
      </c>
      <c r="F88" s="55" t="s">
        <v>285</v>
      </c>
      <c r="G88" s="55">
        <v>88</v>
      </c>
      <c r="H88" s="55">
        <v>86</v>
      </c>
      <c r="I88" s="95" t="s">
        <v>18</v>
      </c>
      <c r="J88" s="55"/>
      <c r="K88" s="125" t="s">
        <v>996</v>
      </c>
      <c r="L88" s="83"/>
    </row>
    <row r="89" spans="1:12" x14ac:dyDescent="0.25">
      <c r="A89" s="55" t="s">
        <v>87</v>
      </c>
      <c r="B89" s="60" t="s">
        <v>614</v>
      </c>
      <c r="C89" s="55" t="s">
        <v>988</v>
      </c>
      <c r="D89" s="55" t="s">
        <v>99</v>
      </c>
      <c r="E89" s="55">
        <v>1</v>
      </c>
      <c r="F89" s="55" t="s">
        <v>261</v>
      </c>
      <c r="G89" s="55">
        <v>100</v>
      </c>
      <c r="H89" s="55">
        <v>100</v>
      </c>
      <c r="I89" s="55" t="s">
        <v>18</v>
      </c>
      <c r="J89" s="55"/>
      <c r="K89" s="125" t="s">
        <v>999</v>
      </c>
      <c r="L89" s="83"/>
    </row>
    <row r="90" spans="1:12" x14ac:dyDescent="0.25">
      <c r="A90" s="55" t="s">
        <v>87</v>
      </c>
      <c r="B90" s="60" t="s">
        <v>614</v>
      </c>
      <c r="C90" s="55" t="s">
        <v>646</v>
      </c>
      <c r="D90" s="55" t="s">
        <v>99</v>
      </c>
      <c r="E90" s="55">
        <v>1</v>
      </c>
      <c r="F90" s="55" t="s">
        <v>285</v>
      </c>
      <c r="G90" s="55">
        <v>97</v>
      </c>
      <c r="H90" s="55">
        <v>97</v>
      </c>
      <c r="I90" s="95" t="s">
        <v>18</v>
      </c>
      <c r="J90" s="55"/>
      <c r="K90" s="125" t="s">
        <v>997</v>
      </c>
      <c r="L90" s="83"/>
    </row>
    <row r="91" spans="1:12" x14ac:dyDescent="0.25">
      <c r="A91" s="55" t="s">
        <v>87</v>
      </c>
      <c r="B91" s="60" t="s">
        <v>614</v>
      </c>
      <c r="C91" s="55" t="s">
        <v>646</v>
      </c>
      <c r="D91" s="55" t="s">
        <v>99</v>
      </c>
      <c r="E91" s="55">
        <v>1</v>
      </c>
      <c r="F91" s="55" t="s">
        <v>285</v>
      </c>
      <c r="G91" s="55">
        <v>97</v>
      </c>
      <c r="H91" s="55">
        <v>97</v>
      </c>
      <c r="I91" s="95" t="s">
        <v>18</v>
      </c>
      <c r="J91" s="55"/>
      <c r="K91" s="125" t="s">
        <v>998</v>
      </c>
      <c r="L91" s="83"/>
    </row>
    <row r="92" spans="1:12" x14ac:dyDescent="0.25">
      <c r="A92" s="55" t="s">
        <v>87</v>
      </c>
      <c r="B92" s="60" t="s">
        <v>614</v>
      </c>
      <c r="C92" s="55" t="s">
        <v>436</v>
      </c>
      <c r="D92" s="55" t="s">
        <v>99</v>
      </c>
      <c r="E92" s="55">
        <v>1</v>
      </c>
      <c r="F92" s="55" t="s">
        <v>261</v>
      </c>
      <c r="G92" s="55">
        <v>52</v>
      </c>
      <c r="H92" s="55">
        <v>52</v>
      </c>
      <c r="I92" s="55" t="s">
        <v>18</v>
      </c>
      <c r="J92" s="55"/>
      <c r="K92" s="125" t="s">
        <v>1004</v>
      </c>
      <c r="L92" s="83"/>
    </row>
    <row r="93" spans="1:12" x14ac:dyDescent="0.25">
      <c r="A93" s="55" t="s">
        <v>87</v>
      </c>
      <c r="B93" s="60" t="s">
        <v>614</v>
      </c>
      <c r="C93" s="55" t="s">
        <v>380</v>
      </c>
      <c r="D93" s="55" t="s">
        <v>99</v>
      </c>
      <c r="E93" s="55">
        <v>1</v>
      </c>
      <c r="F93" s="55" t="s">
        <v>285</v>
      </c>
      <c r="G93" s="61">
        <v>96</v>
      </c>
      <c r="H93" s="61">
        <v>96</v>
      </c>
      <c r="I93" s="95" t="s">
        <v>18</v>
      </c>
      <c r="J93" s="95"/>
      <c r="K93" s="98" t="s">
        <v>532</v>
      </c>
      <c r="L93" s="59"/>
    </row>
    <row r="94" spans="1:12" ht="60" x14ac:dyDescent="0.25">
      <c r="A94" s="55" t="s">
        <v>90</v>
      </c>
      <c r="B94" s="60" t="s">
        <v>614</v>
      </c>
      <c r="C94" s="55" t="s">
        <v>829</v>
      </c>
      <c r="D94" s="55" t="s">
        <v>95</v>
      </c>
      <c r="E94" s="55">
        <v>4</v>
      </c>
      <c r="F94" s="55" t="s">
        <v>261</v>
      </c>
      <c r="G94" s="55">
        <v>64</v>
      </c>
      <c r="H94" s="55">
        <v>48</v>
      </c>
      <c r="I94" s="55" t="s">
        <v>19</v>
      </c>
      <c r="J94" s="60" t="s">
        <v>1008</v>
      </c>
      <c r="K94" s="95"/>
    </row>
    <row r="95" spans="1:12" ht="135" x14ac:dyDescent="0.25">
      <c r="A95" s="55" t="s">
        <v>91</v>
      </c>
      <c r="B95" s="60" t="s">
        <v>614</v>
      </c>
      <c r="C95" s="55" t="s">
        <v>881</v>
      </c>
      <c r="D95" s="55" t="s">
        <v>99</v>
      </c>
      <c r="E95" s="55">
        <v>30</v>
      </c>
      <c r="F95" s="55" t="s">
        <v>261</v>
      </c>
      <c r="G95" s="55" t="s">
        <v>1015</v>
      </c>
      <c r="H95" s="55">
        <v>1.9</v>
      </c>
      <c r="I95" s="55" t="s">
        <v>18</v>
      </c>
      <c r="J95" s="60" t="s">
        <v>1016</v>
      </c>
      <c r="K95" s="55">
        <v>24343</v>
      </c>
    </row>
    <row r="96" spans="1:12" ht="150" x14ac:dyDescent="0.25">
      <c r="A96" s="55" t="s">
        <v>91</v>
      </c>
      <c r="B96" s="60" t="s">
        <v>614</v>
      </c>
      <c r="C96" s="55" t="s">
        <v>880</v>
      </c>
      <c r="D96" s="55" t="s">
        <v>99</v>
      </c>
      <c r="E96" s="55">
        <v>15</v>
      </c>
      <c r="F96" s="55" t="s">
        <v>261</v>
      </c>
      <c r="G96" s="55" t="s">
        <v>1015</v>
      </c>
      <c r="H96" s="55">
        <v>1.2</v>
      </c>
      <c r="I96" s="55" t="s">
        <v>18</v>
      </c>
      <c r="J96" s="60" t="s">
        <v>1017</v>
      </c>
      <c r="K96" s="55">
        <v>24618</v>
      </c>
    </row>
  </sheetData>
  <autoFilter ref="A2:K96" xr:uid="{5708DC0C-0781-4ABB-92EE-DC2EED380934}">
    <sortState xmlns:xlrd2="http://schemas.microsoft.com/office/spreadsheetml/2017/richdata2" ref="A3:K96">
      <sortCondition ref="B3:B96"/>
      <sortCondition ref="A3:A96"/>
      <sortCondition ref="C3:C96"/>
    </sortState>
  </autoFilter>
  <sortState xmlns:xlrd2="http://schemas.microsoft.com/office/spreadsheetml/2017/richdata2" ref="A3:K75">
    <sortCondition ref="B3:B75"/>
    <sortCondition ref="A3:A75"/>
    <sortCondition ref="C3:C75"/>
  </sortState>
  <mergeCells count="1">
    <mergeCell ref="A1:K1"/>
  </mergeCells>
  <phoneticPr fontId="13"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4AC21C7-B6D6-4BC7-B437-36DFC9CA3445}">
          <x14:formula1>
            <xm:f>'Drop down Data'!$K$2:$K$10</xm:f>
          </x14:formula1>
          <xm:sqref>A17:A18 A42:A44 A29:A40 A53 B46:B48 A97:A1048576 A66:A69</xm:sqref>
        </x14:dataValidation>
        <x14:dataValidation type="list" allowBlank="1" showInputMessage="1" showErrorMessage="1" xr:uid="{2A4A0693-2498-4855-A852-B69D25A0F102}">
          <x14:formula1>
            <xm:f>'Drop down Data'!$N$2:$N$3</xm:f>
          </x14:formula1>
          <xm:sqref>D17:D18 E35:E36 D42:D44 D37:D40 D29:D34 D53 E46:E48 D97:D1048576 D66:D67</xm:sqref>
        </x14:dataValidation>
        <x14:dataValidation type="list" allowBlank="1" showInputMessage="1" showErrorMessage="1" xr:uid="{E4F19044-1016-488D-BEC8-0FF7C1F00E53}">
          <x14:formula1>
            <xm:f>'Drop down Data'!$C$2:$C$3</xm:f>
          </x14:formula1>
          <xm:sqref>I17:I18 J35:K36 I42:I44 I37:I40 I29:I34 I53 J46:J48 I97:I1048576 I66:I67</xm:sqref>
        </x14:dataValidation>
        <x14:dataValidation type="list" allowBlank="1" showInputMessage="1" showErrorMessage="1" xr:uid="{F1092636-DFAD-4E85-B1CD-12A3488E7897}">
          <x14:formula1>
            <xm:f>'Drop down Data'!$S$2:$S$3</xm:f>
          </x14:formula1>
          <xm:sqref>F17 G35:G36 F42:F44 F37:F40 F29:F34 F53 F97:F1048576 F66:F67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F4934-261A-4042-9C6B-56801B735239}">
  <dimension ref="A1:M114"/>
  <sheetViews>
    <sheetView zoomScaleNormal="100" workbookViewId="0">
      <pane ySplit="2" topLeftCell="A5" activePane="bottomLeft" state="frozen"/>
      <selection activeCell="K24" sqref="K24"/>
      <selection pane="bottomLeft" activeCell="C4" sqref="C4"/>
    </sheetView>
  </sheetViews>
  <sheetFormatPr defaultColWidth="8.7109375" defaultRowHeight="15" x14ac:dyDescent="0.25"/>
  <cols>
    <col min="1" max="2" width="14.42578125" style="36" customWidth="1"/>
    <col min="3" max="3" width="13" style="36" customWidth="1"/>
    <col min="4" max="4" width="14.42578125" style="36" customWidth="1"/>
    <col min="5" max="5" width="20.5703125" style="36" customWidth="1"/>
    <col min="6" max="6" width="20.85546875" style="36" customWidth="1"/>
    <col min="7" max="7" width="14.42578125" style="36" customWidth="1"/>
    <col min="8" max="8" width="16.5703125" style="36" customWidth="1"/>
    <col min="9" max="9" width="17.5703125" style="36" customWidth="1"/>
    <col min="10" max="10" width="18" style="36" customWidth="1"/>
    <col min="11" max="12" width="14.42578125" style="36" customWidth="1"/>
    <col min="13" max="13" width="69.28515625" style="36" customWidth="1"/>
    <col min="14" max="16384" width="8.7109375" style="36"/>
  </cols>
  <sheetData>
    <row r="1" spans="1:13" s="20" customFormat="1" ht="31.5" customHeight="1" thickBot="1" x14ac:dyDescent="0.4">
      <c r="A1" s="150" t="s">
        <v>1040</v>
      </c>
      <c r="B1" s="151"/>
      <c r="C1" s="151"/>
      <c r="D1" s="151"/>
      <c r="E1" s="151"/>
      <c r="F1" s="151"/>
      <c r="G1" s="151"/>
      <c r="H1" s="151"/>
      <c r="I1" s="151"/>
      <c r="J1" s="151"/>
      <c r="K1" s="151"/>
      <c r="L1" s="151"/>
      <c r="M1" s="156"/>
    </row>
    <row r="2" spans="1:13" customFormat="1" ht="95.1" customHeight="1" thickBot="1" x14ac:dyDescent="0.3">
      <c r="A2" s="5" t="s">
        <v>83</v>
      </c>
      <c r="B2" s="6" t="s">
        <v>264</v>
      </c>
      <c r="C2" s="48" t="s">
        <v>255</v>
      </c>
      <c r="D2" s="6" t="s">
        <v>258</v>
      </c>
      <c r="E2" s="49" t="s">
        <v>253</v>
      </c>
      <c r="F2" s="46" t="s">
        <v>251</v>
      </c>
      <c r="G2" s="7" t="s">
        <v>256</v>
      </c>
      <c r="H2" s="7" t="s">
        <v>252</v>
      </c>
      <c r="I2" s="6" t="s">
        <v>257</v>
      </c>
      <c r="J2" s="7" t="s">
        <v>101</v>
      </c>
      <c r="K2" s="7" t="s">
        <v>102</v>
      </c>
      <c r="L2" s="7" t="s">
        <v>244</v>
      </c>
      <c r="M2" s="8" t="s">
        <v>889</v>
      </c>
    </row>
    <row r="3" spans="1:13" s="60" customFormat="1" ht="45" x14ac:dyDescent="0.25">
      <c r="A3" s="60" t="s">
        <v>86</v>
      </c>
      <c r="B3" s="60" t="s">
        <v>394</v>
      </c>
      <c r="C3" s="126" t="s">
        <v>314</v>
      </c>
      <c r="D3" s="60" t="s">
        <v>315</v>
      </c>
      <c r="E3" s="60" t="s">
        <v>248</v>
      </c>
      <c r="F3" s="60" t="s">
        <v>309</v>
      </c>
      <c r="G3" s="60">
        <v>5</v>
      </c>
      <c r="H3" s="60">
        <v>500</v>
      </c>
      <c r="I3" s="60">
        <v>500</v>
      </c>
      <c r="J3" s="60" t="s">
        <v>296</v>
      </c>
      <c r="K3" s="60" t="s">
        <v>296</v>
      </c>
      <c r="L3" s="60" t="s">
        <v>18</v>
      </c>
      <c r="M3" s="60" t="s">
        <v>316</v>
      </c>
    </row>
    <row r="4" spans="1:13" s="60" customFormat="1" ht="45" x14ac:dyDescent="0.25">
      <c r="A4" s="60" t="s">
        <v>86</v>
      </c>
      <c r="B4" s="60" t="s">
        <v>394</v>
      </c>
      <c r="C4" s="126" t="s">
        <v>314</v>
      </c>
      <c r="D4" s="60" t="s">
        <v>315</v>
      </c>
      <c r="E4" s="60" t="s">
        <v>248</v>
      </c>
      <c r="F4" s="60" t="s">
        <v>301</v>
      </c>
      <c r="G4" s="60">
        <v>5</v>
      </c>
      <c r="H4" s="60">
        <v>50</v>
      </c>
      <c r="I4" s="60">
        <v>50</v>
      </c>
      <c r="K4" s="60" t="s">
        <v>25</v>
      </c>
      <c r="L4" s="60" t="s">
        <v>18</v>
      </c>
      <c r="M4" s="60" t="s">
        <v>317</v>
      </c>
    </row>
    <row r="5" spans="1:13" s="60" customFormat="1" ht="45" x14ac:dyDescent="0.25">
      <c r="A5" s="60" t="s">
        <v>86</v>
      </c>
      <c r="B5" s="60" t="s">
        <v>394</v>
      </c>
      <c r="C5" s="126" t="s">
        <v>310</v>
      </c>
      <c r="D5" s="60" t="s">
        <v>311</v>
      </c>
      <c r="E5" s="60" t="s">
        <v>250</v>
      </c>
      <c r="F5" s="60" t="s">
        <v>309</v>
      </c>
      <c r="G5" s="60">
        <v>25</v>
      </c>
      <c r="H5" s="60">
        <v>500</v>
      </c>
      <c r="I5" s="60">
        <v>250</v>
      </c>
      <c r="J5" s="60" t="s">
        <v>296</v>
      </c>
      <c r="K5" s="60" t="s">
        <v>296</v>
      </c>
      <c r="L5" s="60" t="s">
        <v>18</v>
      </c>
      <c r="M5" s="60" t="s">
        <v>313</v>
      </c>
    </row>
    <row r="6" spans="1:13" s="60" customFormat="1" ht="30" x14ac:dyDescent="0.25">
      <c r="A6" s="60" t="s">
        <v>86</v>
      </c>
      <c r="B6" s="60" t="s">
        <v>394</v>
      </c>
      <c r="C6" s="126">
        <v>44349</v>
      </c>
      <c r="D6" s="60" t="s">
        <v>318</v>
      </c>
      <c r="E6" s="60" t="s">
        <v>250</v>
      </c>
      <c r="F6" s="60" t="s">
        <v>295</v>
      </c>
      <c r="G6" s="60">
        <v>50</v>
      </c>
      <c r="H6" s="60">
        <v>150</v>
      </c>
      <c r="I6" s="60">
        <v>150</v>
      </c>
      <c r="K6" s="60" t="s">
        <v>296</v>
      </c>
      <c r="L6" s="60" t="s">
        <v>18</v>
      </c>
      <c r="M6" s="60" t="s">
        <v>319</v>
      </c>
    </row>
    <row r="7" spans="1:13" s="60" customFormat="1" ht="30" x14ac:dyDescent="0.25">
      <c r="A7" s="60" t="s">
        <v>86</v>
      </c>
      <c r="B7" s="60" t="s">
        <v>394</v>
      </c>
      <c r="C7" s="126">
        <v>44349</v>
      </c>
      <c r="D7" s="60" t="s">
        <v>320</v>
      </c>
      <c r="E7" s="60" t="s">
        <v>250</v>
      </c>
      <c r="F7" s="60" t="s">
        <v>295</v>
      </c>
      <c r="G7" s="60">
        <v>4</v>
      </c>
      <c r="H7" s="60">
        <v>20</v>
      </c>
      <c r="I7" s="60">
        <v>20</v>
      </c>
      <c r="K7" s="60" t="s">
        <v>296</v>
      </c>
      <c r="L7" s="60" t="s">
        <v>18</v>
      </c>
      <c r="M7" s="60" t="s">
        <v>319</v>
      </c>
    </row>
    <row r="8" spans="1:13" s="60" customFormat="1" ht="45" x14ac:dyDescent="0.25">
      <c r="A8" s="60" t="s">
        <v>86</v>
      </c>
      <c r="B8" s="60" t="s">
        <v>394</v>
      </c>
      <c r="C8" s="126" t="s">
        <v>310</v>
      </c>
      <c r="D8" s="60" t="s">
        <v>311</v>
      </c>
      <c r="E8" s="60" t="s">
        <v>250</v>
      </c>
      <c r="F8" s="60" t="s">
        <v>305</v>
      </c>
      <c r="G8" s="60">
        <v>500</v>
      </c>
      <c r="H8" s="60">
        <v>100</v>
      </c>
      <c r="I8" s="60">
        <v>50</v>
      </c>
      <c r="J8" s="60" t="s">
        <v>291</v>
      </c>
      <c r="K8" s="60" t="s">
        <v>25</v>
      </c>
      <c r="L8" s="60" t="s">
        <v>18</v>
      </c>
      <c r="M8" s="60" t="s">
        <v>312</v>
      </c>
    </row>
    <row r="9" spans="1:13" s="60" customFormat="1" x14ac:dyDescent="0.25">
      <c r="A9" s="55" t="s">
        <v>89</v>
      </c>
      <c r="B9" s="60" t="s">
        <v>393</v>
      </c>
      <c r="C9" s="94">
        <v>44636</v>
      </c>
      <c r="D9" s="55" t="s">
        <v>504</v>
      </c>
      <c r="E9" s="55" t="s">
        <v>254</v>
      </c>
      <c r="F9" s="55" t="s">
        <v>505</v>
      </c>
      <c r="G9" s="55">
        <v>36</v>
      </c>
      <c r="H9" s="55">
        <v>2000</v>
      </c>
      <c r="I9" s="55">
        <v>73</v>
      </c>
      <c r="J9" s="55" t="s">
        <v>136</v>
      </c>
      <c r="K9" s="55" t="s">
        <v>506</v>
      </c>
      <c r="L9" s="55" t="s">
        <v>18</v>
      </c>
      <c r="M9" s="55" t="s">
        <v>507</v>
      </c>
    </row>
    <row r="10" spans="1:13" s="55" customFormat="1" x14ac:dyDescent="0.25">
      <c r="A10" s="55" t="s">
        <v>85</v>
      </c>
      <c r="B10" s="55" t="s">
        <v>609</v>
      </c>
      <c r="C10" s="94">
        <v>44810</v>
      </c>
      <c r="D10" s="55" t="s">
        <v>618</v>
      </c>
      <c r="E10" s="55" t="s">
        <v>254</v>
      </c>
      <c r="F10" s="55" t="s">
        <v>280</v>
      </c>
      <c r="G10" s="55">
        <v>4</v>
      </c>
      <c r="H10" s="55">
        <v>100</v>
      </c>
      <c r="I10" s="55">
        <v>50</v>
      </c>
      <c r="J10" s="55" t="s">
        <v>354</v>
      </c>
      <c r="K10" s="55" t="s">
        <v>282</v>
      </c>
      <c r="L10" s="55" t="s">
        <v>18</v>
      </c>
      <c r="M10" s="55" t="s">
        <v>619</v>
      </c>
    </row>
    <row r="11" spans="1:13" s="55" customFormat="1" ht="30" x14ac:dyDescent="0.25">
      <c r="A11" s="60" t="s">
        <v>86</v>
      </c>
      <c r="B11" s="55" t="s">
        <v>609</v>
      </c>
      <c r="C11" s="126">
        <v>44751</v>
      </c>
      <c r="D11" s="60" t="s">
        <v>418</v>
      </c>
      <c r="E11" s="60" t="s">
        <v>248</v>
      </c>
      <c r="F11" s="60" t="s">
        <v>290</v>
      </c>
      <c r="G11" s="60">
        <v>5</v>
      </c>
      <c r="H11" s="60">
        <v>130</v>
      </c>
      <c r="I11" s="60">
        <v>130</v>
      </c>
      <c r="J11" s="127" t="s">
        <v>134</v>
      </c>
      <c r="K11" s="127" t="s">
        <v>291</v>
      </c>
      <c r="L11" s="127" t="s">
        <v>18</v>
      </c>
      <c r="M11" s="60" t="s">
        <v>419</v>
      </c>
    </row>
    <row r="12" spans="1:13" s="55" customFormat="1" ht="30" x14ac:dyDescent="0.25">
      <c r="A12" s="60" t="s">
        <v>86</v>
      </c>
      <c r="B12" s="55" t="s">
        <v>609</v>
      </c>
      <c r="C12" s="126">
        <v>44835</v>
      </c>
      <c r="D12" s="60" t="s">
        <v>521</v>
      </c>
      <c r="E12" s="60" t="s">
        <v>248</v>
      </c>
      <c r="F12" s="60" t="s">
        <v>522</v>
      </c>
      <c r="G12" s="55">
        <v>2</v>
      </c>
      <c r="H12" s="55">
        <v>100</v>
      </c>
      <c r="I12" s="55">
        <v>100</v>
      </c>
      <c r="K12" s="55" t="s">
        <v>523</v>
      </c>
      <c r="L12" s="55" t="s">
        <v>18</v>
      </c>
      <c r="M12" s="55" t="s">
        <v>524</v>
      </c>
    </row>
    <row r="13" spans="1:13" s="55" customFormat="1" x14ac:dyDescent="0.25">
      <c r="A13" s="60" t="s">
        <v>86</v>
      </c>
      <c r="B13" s="55" t="s">
        <v>609</v>
      </c>
      <c r="C13" s="94">
        <v>44774</v>
      </c>
      <c r="D13" s="55" t="s">
        <v>628</v>
      </c>
      <c r="E13" s="55" t="s">
        <v>250</v>
      </c>
      <c r="F13" s="55" t="s">
        <v>520</v>
      </c>
      <c r="G13" s="55">
        <v>100</v>
      </c>
      <c r="H13" s="55">
        <v>300</v>
      </c>
      <c r="I13" s="55">
        <v>300</v>
      </c>
      <c r="K13" s="55" t="s">
        <v>296</v>
      </c>
      <c r="L13" s="55" t="s">
        <v>18</v>
      </c>
      <c r="M13" s="55" t="s">
        <v>629</v>
      </c>
    </row>
    <row r="14" spans="1:13" s="55" customFormat="1" x14ac:dyDescent="0.25">
      <c r="A14" s="55" t="s">
        <v>85</v>
      </c>
      <c r="B14" s="55" t="s">
        <v>611</v>
      </c>
      <c r="C14" s="94">
        <v>45001</v>
      </c>
      <c r="D14" s="55" t="s">
        <v>748</v>
      </c>
      <c r="E14" s="55" t="s">
        <v>289</v>
      </c>
      <c r="F14" s="55" t="s">
        <v>280</v>
      </c>
      <c r="G14" s="55">
        <v>24</v>
      </c>
      <c r="H14" s="55">
        <v>360</v>
      </c>
      <c r="I14" s="55">
        <v>216</v>
      </c>
      <c r="J14" s="55" t="s">
        <v>749</v>
      </c>
      <c r="K14" s="55" t="s">
        <v>282</v>
      </c>
      <c r="L14" s="55" t="s">
        <v>18</v>
      </c>
      <c r="M14" s="55" t="s">
        <v>750</v>
      </c>
    </row>
    <row r="15" spans="1:13" s="55" customFormat="1" ht="45" x14ac:dyDescent="0.25">
      <c r="A15" s="55" t="s">
        <v>84</v>
      </c>
      <c r="B15" s="60" t="s">
        <v>613</v>
      </c>
      <c r="C15" s="94">
        <v>45035</v>
      </c>
      <c r="D15" s="55" t="s">
        <v>84</v>
      </c>
      <c r="E15" s="55" t="s">
        <v>254</v>
      </c>
      <c r="F15" s="60" t="s">
        <v>888</v>
      </c>
      <c r="G15" s="55">
        <v>10</v>
      </c>
      <c r="H15" s="55">
        <v>20</v>
      </c>
      <c r="I15" s="55">
        <v>20</v>
      </c>
      <c r="J15" s="60" t="s">
        <v>296</v>
      </c>
      <c r="K15" s="60" t="s">
        <v>296</v>
      </c>
      <c r="L15" s="55" t="s">
        <v>18</v>
      </c>
      <c r="M15" s="55" t="s">
        <v>894</v>
      </c>
    </row>
    <row r="16" spans="1:13" s="55" customFormat="1" ht="45" x14ac:dyDescent="0.25">
      <c r="A16" s="55" t="s">
        <v>84</v>
      </c>
      <c r="B16" s="55" t="s">
        <v>613</v>
      </c>
      <c r="C16" s="94">
        <v>45188</v>
      </c>
      <c r="D16" s="55" t="s">
        <v>84</v>
      </c>
      <c r="E16" s="55" t="s">
        <v>254</v>
      </c>
      <c r="F16" s="60" t="s">
        <v>888</v>
      </c>
      <c r="G16" s="55">
        <v>20</v>
      </c>
      <c r="H16" s="55">
        <v>50</v>
      </c>
      <c r="I16" s="55">
        <v>48</v>
      </c>
      <c r="J16" s="55" t="s">
        <v>296</v>
      </c>
      <c r="K16" s="55" t="s">
        <v>296</v>
      </c>
      <c r="L16" s="55" t="s">
        <v>18</v>
      </c>
      <c r="M16" s="55" t="s">
        <v>895</v>
      </c>
    </row>
    <row r="17" spans="1:13" s="55" customFormat="1" x14ac:dyDescent="0.25">
      <c r="A17" s="55" t="s">
        <v>89</v>
      </c>
      <c r="B17" s="60" t="s">
        <v>614</v>
      </c>
      <c r="C17" s="94">
        <v>45217</v>
      </c>
      <c r="D17" s="55" t="s">
        <v>504</v>
      </c>
      <c r="E17" s="55" t="s">
        <v>254</v>
      </c>
      <c r="F17" s="55" t="s">
        <v>461</v>
      </c>
      <c r="G17" s="55">
        <v>20</v>
      </c>
      <c r="H17" s="55">
        <v>60</v>
      </c>
      <c r="I17" s="55">
        <v>60</v>
      </c>
      <c r="J17" s="55" t="s">
        <v>136</v>
      </c>
      <c r="K17" s="55" t="s">
        <v>506</v>
      </c>
      <c r="L17" s="55" t="s">
        <v>18</v>
      </c>
      <c r="M17" s="55" t="s">
        <v>1006</v>
      </c>
    </row>
    <row r="18" spans="1:13" s="55" customFormat="1" x14ac:dyDescent="0.25">
      <c r="B18" s="60"/>
    </row>
    <row r="19" spans="1:13" s="55" customFormat="1" x14ac:dyDescent="0.25"/>
    <row r="20" spans="1:13" s="55" customFormat="1" x14ac:dyDescent="0.25"/>
    <row r="21" spans="1:13" s="55" customFormat="1" x14ac:dyDescent="0.25"/>
    <row r="22" spans="1:13" s="55" customFormat="1" x14ac:dyDescent="0.25"/>
    <row r="23" spans="1:13" s="55" customFormat="1" x14ac:dyDescent="0.25"/>
    <row r="24" spans="1:13" s="55" customFormat="1" x14ac:dyDescent="0.25"/>
    <row r="25" spans="1:13" s="55" customFormat="1" x14ac:dyDescent="0.25"/>
    <row r="26" spans="1:13" s="55" customFormat="1" x14ac:dyDescent="0.25"/>
    <row r="27" spans="1:13" s="55" customFormat="1" x14ac:dyDescent="0.25"/>
    <row r="28" spans="1:13" s="55" customFormat="1" x14ac:dyDescent="0.25"/>
    <row r="29" spans="1:13" s="55" customFormat="1" x14ac:dyDescent="0.25"/>
    <row r="30" spans="1:13" s="55" customFormat="1" x14ac:dyDescent="0.25"/>
    <row r="31" spans="1:13" s="55" customFormat="1" x14ac:dyDescent="0.25"/>
    <row r="32" spans="1:13" s="55" customFormat="1" x14ac:dyDescent="0.25"/>
    <row r="33" s="55" customFormat="1" x14ac:dyDescent="0.25"/>
    <row r="34" s="55" customFormat="1" x14ac:dyDescent="0.25"/>
    <row r="35" s="55" customFormat="1" x14ac:dyDescent="0.25"/>
    <row r="36" s="55" customFormat="1" x14ac:dyDescent="0.25"/>
    <row r="37" s="55" customFormat="1" x14ac:dyDescent="0.25"/>
    <row r="38" s="55" customFormat="1" x14ac:dyDescent="0.25"/>
    <row r="39" s="55" customFormat="1" x14ac:dyDescent="0.25"/>
    <row r="40" s="55" customFormat="1" x14ac:dyDescent="0.25"/>
    <row r="41" s="55" customFormat="1" x14ac:dyDescent="0.25"/>
    <row r="42" s="55" customFormat="1" x14ac:dyDescent="0.25"/>
    <row r="43" s="55" customFormat="1" x14ac:dyDescent="0.25"/>
    <row r="44" s="55" customFormat="1" x14ac:dyDescent="0.25"/>
    <row r="45" s="55" customFormat="1" x14ac:dyDescent="0.25"/>
    <row r="46" s="55" customFormat="1" x14ac:dyDescent="0.25"/>
    <row r="47" s="55" customFormat="1" x14ac:dyDescent="0.25"/>
    <row r="48" s="55" customFormat="1" x14ac:dyDescent="0.25"/>
    <row r="49" s="55" customFormat="1" x14ac:dyDescent="0.25"/>
    <row r="50" s="55" customFormat="1" x14ac:dyDescent="0.25"/>
    <row r="51" s="55" customFormat="1" x14ac:dyDescent="0.25"/>
    <row r="52" s="55" customFormat="1" x14ac:dyDescent="0.25"/>
    <row r="53" s="55" customFormat="1" x14ac:dyDescent="0.25"/>
    <row r="54" s="55" customFormat="1" x14ac:dyDescent="0.25"/>
    <row r="55" s="55" customFormat="1" x14ac:dyDescent="0.25"/>
    <row r="56" s="55" customFormat="1" x14ac:dyDescent="0.25"/>
    <row r="57" s="55" customFormat="1" x14ac:dyDescent="0.25"/>
    <row r="58" s="55" customFormat="1" x14ac:dyDescent="0.25"/>
    <row r="59" s="55" customFormat="1" x14ac:dyDescent="0.25"/>
    <row r="60" s="55" customFormat="1" x14ac:dyDescent="0.25"/>
    <row r="61" s="55" customFormat="1" x14ac:dyDescent="0.25"/>
    <row r="62" s="55" customFormat="1" x14ac:dyDescent="0.25"/>
    <row r="63" s="55" customFormat="1" x14ac:dyDescent="0.25"/>
    <row r="64" s="55" customFormat="1" x14ac:dyDescent="0.25"/>
    <row r="65" s="55" customFormat="1" x14ac:dyDescent="0.25"/>
    <row r="66" s="55" customFormat="1" x14ac:dyDescent="0.25"/>
    <row r="67" s="55" customFormat="1" x14ac:dyDescent="0.25"/>
    <row r="68" s="55" customFormat="1" x14ac:dyDescent="0.25"/>
    <row r="69" s="55" customFormat="1" x14ac:dyDescent="0.25"/>
    <row r="70" s="55" customFormat="1" x14ac:dyDescent="0.25"/>
    <row r="71" s="55" customFormat="1" x14ac:dyDescent="0.25"/>
    <row r="72" s="55" customFormat="1" x14ac:dyDescent="0.25"/>
    <row r="73" s="55" customFormat="1" x14ac:dyDescent="0.25"/>
    <row r="74" s="55" customFormat="1" x14ac:dyDescent="0.25"/>
    <row r="75" s="55" customFormat="1" x14ac:dyDescent="0.25"/>
    <row r="76" s="55" customFormat="1" x14ac:dyDescent="0.25"/>
    <row r="77" s="55" customFormat="1" x14ac:dyDescent="0.25"/>
    <row r="78" s="55" customFormat="1" x14ac:dyDescent="0.25"/>
    <row r="79" s="55" customFormat="1" x14ac:dyDescent="0.25"/>
    <row r="80" s="55" customFormat="1" x14ac:dyDescent="0.25"/>
    <row r="81" s="55" customFormat="1" x14ac:dyDescent="0.25"/>
    <row r="82" s="55" customFormat="1" x14ac:dyDescent="0.25"/>
    <row r="83" s="55" customFormat="1" x14ac:dyDescent="0.25"/>
    <row r="84" s="55" customFormat="1" x14ac:dyDescent="0.25"/>
    <row r="85" s="55" customFormat="1" x14ac:dyDescent="0.25"/>
    <row r="86" s="55" customFormat="1" x14ac:dyDescent="0.25"/>
    <row r="87" s="55" customFormat="1" x14ac:dyDescent="0.25"/>
    <row r="88" s="55" customFormat="1" x14ac:dyDescent="0.25"/>
    <row r="89" s="55" customFormat="1" x14ac:dyDescent="0.25"/>
    <row r="90" s="55" customFormat="1" x14ac:dyDescent="0.25"/>
    <row r="91" s="55" customFormat="1" x14ac:dyDescent="0.25"/>
    <row r="92" s="55" customFormat="1" x14ac:dyDescent="0.25"/>
    <row r="93" s="55" customFormat="1" x14ac:dyDescent="0.25"/>
    <row r="94" s="55" customFormat="1" x14ac:dyDescent="0.25"/>
    <row r="95" s="55" customFormat="1" x14ac:dyDescent="0.25"/>
    <row r="96"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sheetData>
  <autoFilter ref="A2:M17" xr:uid="{295F4934-261A-4042-9C6B-56801B735239}">
    <sortState xmlns:xlrd2="http://schemas.microsoft.com/office/spreadsheetml/2017/richdata2" ref="A3:M17">
      <sortCondition ref="B3:B17"/>
      <sortCondition ref="E3:E17"/>
    </sortState>
  </autoFilter>
  <sortState xmlns:xlrd2="http://schemas.microsoft.com/office/spreadsheetml/2017/richdata2" ref="A3:M18">
    <sortCondition ref="A3:A18"/>
    <sortCondition descending="1" sortBy="fontColor" ref="A3:A18" dxfId="22"/>
    <sortCondition ref="B3:B18"/>
    <sortCondition ref="E3:E18"/>
  </sortState>
  <mergeCells count="1">
    <mergeCell ref="A1:M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B77E6D5-0FBE-4C33-9919-C43A169C0DD7}">
          <x14:formula1>
            <xm:f>'Drop down Data'!$K$2:$K$10</xm:f>
          </x14:formula1>
          <xm:sqref>A10 A12:A13 A15 A18:A1048576</xm:sqref>
        </x14:dataValidation>
        <x14:dataValidation type="list" allowBlank="1" showInputMessage="1" showErrorMessage="1" xr:uid="{3D72F48D-963E-42C7-B993-0C6257414263}">
          <x14:formula1>
            <xm:f>'Drop down Data'!$O$2:$O$8</xm:f>
          </x14:formula1>
          <xm:sqref>J10 J12:J13 J15 J18:J1048576</xm:sqref>
        </x14:dataValidation>
        <x14:dataValidation type="list" allowBlank="1" showInputMessage="1" showErrorMessage="1" xr:uid="{0E1C4813-16D2-4D42-B62D-1EB9065E1EA0}">
          <x14:formula1>
            <xm:f>'Drop down Data'!$C$2:$C$3</xm:f>
          </x14:formula1>
          <xm:sqref>L10 L12:L13 L15 L18:L1048576</xm:sqref>
        </x14:dataValidation>
        <x14:dataValidation type="list" allowBlank="1" showInputMessage="1" showErrorMessage="1" xr:uid="{CF67759E-EE62-4AD3-B856-87DFEFCF14DE}">
          <x14:formula1>
            <xm:f>'Drop down Data'!$L$2:$L$7</xm:f>
          </x14:formula1>
          <xm:sqref>E10 E12:E13 E15 E18:E1048576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F6C0-4ACA-4B0F-8F25-0E03362538D9}">
  <dimension ref="A1:B15"/>
  <sheetViews>
    <sheetView workbookViewId="0">
      <selection activeCell="A3" sqref="A3:A15"/>
    </sheetView>
  </sheetViews>
  <sheetFormatPr defaultRowHeight="15" x14ac:dyDescent="0.25"/>
  <cols>
    <col min="1" max="1" width="33.28515625" customWidth="1"/>
    <col min="2" max="2" width="103.5703125" customWidth="1"/>
  </cols>
  <sheetData>
    <row r="1" spans="1:2" s="20" customFormat="1" ht="31.5" customHeight="1" thickBot="1" x14ac:dyDescent="0.4">
      <c r="A1" s="157" t="s">
        <v>1046</v>
      </c>
      <c r="B1" s="157"/>
    </row>
    <row r="2" spans="1:2" ht="28.5" customHeight="1" thickBot="1" x14ac:dyDescent="0.3">
      <c r="A2" s="128" t="s">
        <v>2</v>
      </c>
      <c r="B2" s="128" t="s">
        <v>923</v>
      </c>
    </row>
    <row r="3" spans="1:2" x14ac:dyDescent="0.25">
      <c r="A3" s="96" t="s">
        <v>924</v>
      </c>
      <c r="B3" s="96" t="s">
        <v>925</v>
      </c>
    </row>
    <row r="4" spans="1:2" x14ac:dyDescent="0.25">
      <c r="A4" s="97" t="s">
        <v>926</v>
      </c>
      <c r="B4" s="97" t="s">
        <v>927</v>
      </c>
    </row>
    <row r="5" spans="1:2" x14ac:dyDescent="0.25">
      <c r="A5" s="97" t="s">
        <v>928</v>
      </c>
      <c r="B5" s="97" t="s">
        <v>929</v>
      </c>
    </row>
    <row r="6" spans="1:2" x14ac:dyDescent="0.25">
      <c r="A6" s="97" t="s">
        <v>930</v>
      </c>
      <c r="B6" s="97" t="s">
        <v>925</v>
      </c>
    </row>
    <row r="7" spans="1:2" x14ac:dyDescent="0.25">
      <c r="A7" s="97" t="s">
        <v>931</v>
      </c>
      <c r="B7" s="97" t="s">
        <v>925</v>
      </c>
    </row>
    <row r="8" spans="1:2" x14ac:dyDescent="0.25">
      <c r="A8" s="97" t="s">
        <v>932</v>
      </c>
      <c r="B8" s="97" t="s">
        <v>925</v>
      </c>
    </row>
    <row r="9" spans="1:2" x14ac:dyDescent="0.25">
      <c r="A9" s="97" t="s">
        <v>933</v>
      </c>
      <c r="B9" s="97" t="s">
        <v>925</v>
      </c>
    </row>
    <row r="10" spans="1:2" x14ac:dyDescent="0.25">
      <c r="A10" s="97" t="s">
        <v>934</v>
      </c>
      <c r="B10" s="97" t="s">
        <v>925</v>
      </c>
    </row>
    <row r="11" spans="1:2" x14ac:dyDescent="0.25">
      <c r="A11" s="97" t="s">
        <v>935</v>
      </c>
      <c r="B11" s="97" t="s">
        <v>925</v>
      </c>
    </row>
    <row r="12" spans="1:2" x14ac:dyDescent="0.25">
      <c r="A12" s="97" t="s">
        <v>936</v>
      </c>
      <c r="B12" s="97" t="s">
        <v>927</v>
      </c>
    </row>
    <row r="13" spans="1:2" x14ac:dyDescent="0.25">
      <c r="A13" s="97" t="s">
        <v>937</v>
      </c>
      <c r="B13" s="97" t="s">
        <v>938</v>
      </c>
    </row>
    <row r="14" spans="1:2" x14ac:dyDescent="0.25">
      <c r="A14" s="97" t="s">
        <v>939</v>
      </c>
      <c r="B14" s="97" t="s">
        <v>925</v>
      </c>
    </row>
    <row r="15" spans="1:2" x14ac:dyDescent="0.25">
      <c r="A15" s="97" t="s">
        <v>940</v>
      </c>
      <c r="B15" s="97" t="s">
        <v>925</v>
      </c>
    </row>
  </sheetData>
  <mergeCells count="1">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CA0F-5BD6-4E46-90F1-197B7CC69B2E}">
  <dimension ref="A1:I375"/>
  <sheetViews>
    <sheetView tabSelected="1" zoomScaleNormal="100" workbookViewId="0">
      <pane ySplit="3" topLeftCell="A4" activePane="bottomLeft" state="frozen"/>
      <selection activeCell="AU17" sqref="AU17"/>
      <selection pane="bottomLeft" activeCell="H11" sqref="H10:H11"/>
    </sheetView>
  </sheetViews>
  <sheetFormatPr defaultColWidth="8.7109375" defaultRowHeight="15" x14ac:dyDescent="0.25"/>
  <cols>
    <col min="1" max="1" width="7.7109375" customWidth="1"/>
    <col min="2" max="2" width="11.42578125" customWidth="1"/>
    <col min="3" max="3" width="35.42578125" style="80" customWidth="1"/>
    <col min="4" max="4" width="16" customWidth="1"/>
    <col min="5" max="5" width="13.140625" customWidth="1"/>
    <col min="6" max="6" width="16.140625" customWidth="1"/>
    <col min="7" max="7" width="14.5703125" customWidth="1"/>
    <col min="8" max="8" width="115.42578125" style="58" customWidth="1"/>
    <col min="9" max="9" width="10.5703125" bestFit="1" customWidth="1"/>
  </cols>
  <sheetData>
    <row r="1" spans="1:8" s="20" customFormat="1" ht="21.75" thickBot="1" x14ac:dyDescent="0.4">
      <c r="A1" s="150" t="s">
        <v>1041</v>
      </c>
      <c r="B1" s="151"/>
      <c r="C1" s="151"/>
      <c r="D1" s="151"/>
      <c r="E1" s="151"/>
      <c r="F1" s="151"/>
      <c r="G1" s="151"/>
      <c r="H1" s="51"/>
    </row>
    <row r="2" spans="1:8" s="3" customFormat="1" ht="123" hidden="1" customHeight="1" thickBot="1" x14ac:dyDescent="0.3">
      <c r="A2" s="232" t="s">
        <v>831</v>
      </c>
      <c r="B2" s="233"/>
      <c r="C2" s="233"/>
      <c r="D2" s="233"/>
      <c r="E2" s="233"/>
      <c r="F2" s="233"/>
      <c r="G2" s="233"/>
      <c r="H2" s="234"/>
    </row>
    <row r="3" spans="1:8" s="1" customFormat="1" ht="45.75" thickBot="1" x14ac:dyDescent="0.3">
      <c r="A3" s="33" t="s">
        <v>83</v>
      </c>
      <c r="B3" s="34" t="s">
        <v>118</v>
      </c>
      <c r="C3" s="34" t="s">
        <v>230</v>
      </c>
      <c r="D3" s="52" t="s">
        <v>120</v>
      </c>
      <c r="E3" s="63" t="s">
        <v>264</v>
      </c>
      <c r="F3" s="34" t="s">
        <v>234</v>
      </c>
      <c r="G3" s="34" t="s">
        <v>235</v>
      </c>
      <c r="H3" s="35" t="s">
        <v>100</v>
      </c>
    </row>
    <row r="4" spans="1:8" ht="30" x14ac:dyDescent="0.25">
      <c r="A4" s="163" t="s">
        <v>84</v>
      </c>
      <c r="B4" s="236" t="s">
        <v>119</v>
      </c>
      <c r="C4" s="170" t="s">
        <v>112</v>
      </c>
      <c r="D4" s="202">
        <v>15000</v>
      </c>
      <c r="E4" s="239" t="s">
        <v>391</v>
      </c>
      <c r="F4" s="240">
        <v>0</v>
      </c>
      <c r="G4" s="241">
        <v>2191.5</v>
      </c>
      <c r="H4" s="242" t="s">
        <v>268</v>
      </c>
    </row>
    <row r="5" spans="1:8" x14ac:dyDescent="0.25">
      <c r="A5" s="164"/>
      <c r="B5" s="237"/>
      <c r="C5" s="171"/>
      <c r="D5" s="169"/>
      <c r="E5" s="243" t="s">
        <v>394</v>
      </c>
      <c r="F5" s="244">
        <v>0</v>
      </c>
      <c r="G5" s="244">
        <v>0</v>
      </c>
      <c r="H5" s="109" t="s">
        <v>271</v>
      </c>
    </row>
    <row r="6" spans="1:8" x14ac:dyDescent="0.25">
      <c r="A6" s="164"/>
      <c r="B6" s="237"/>
      <c r="C6" s="171"/>
      <c r="D6" s="169"/>
      <c r="E6" s="243" t="s">
        <v>392</v>
      </c>
      <c r="F6" s="56">
        <v>0</v>
      </c>
      <c r="G6" s="56">
        <v>0</v>
      </c>
      <c r="H6" s="109" t="s">
        <v>271</v>
      </c>
    </row>
    <row r="7" spans="1:8" ht="30" x14ac:dyDescent="0.25">
      <c r="A7" s="164"/>
      <c r="B7" s="237"/>
      <c r="C7" s="171"/>
      <c r="D7" s="169"/>
      <c r="E7" s="243" t="s">
        <v>393</v>
      </c>
      <c r="F7" s="56">
        <v>0</v>
      </c>
      <c r="G7" s="56">
        <v>0</v>
      </c>
      <c r="H7" s="109" t="s">
        <v>398</v>
      </c>
    </row>
    <row r="8" spans="1:8" ht="45" x14ac:dyDescent="0.25">
      <c r="A8" s="164"/>
      <c r="B8" s="237"/>
      <c r="C8" s="171"/>
      <c r="D8" s="169"/>
      <c r="E8" s="243" t="s">
        <v>519</v>
      </c>
      <c r="F8" s="56">
        <v>3495.85</v>
      </c>
      <c r="G8" s="56">
        <v>1374.38</v>
      </c>
      <c r="H8" s="109" t="s">
        <v>529</v>
      </c>
    </row>
    <row r="9" spans="1:8" ht="45" x14ac:dyDescent="0.25">
      <c r="A9" s="164"/>
      <c r="B9" s="237"/>
      <c r="C9" s="171"/>
      <c r="D9" s="169"/>
      <c r="E9" s="243" t="s">
        <v>609</v>
      </c>
      <c r="F9" s="56">
        <v>0</v>
      </c>
      <c r="G9" s="56">
        <v>0</v>
      </c>
      <c r="H9" s="109" t="s">
        <v>617</v>
      </c>
    </row>
    <row r="10" spans="1:8" x14ac:dyDescent="0.25">
      <c r="A10" s="164"/>
      <c r="B10" s="237"/>
      <c r="C10" s="171"/>
      <c r="D10" s="169"/>
      <c r="E10" s="243" t="s">
        <v>610</v>
      </c>
      <c r="F10" s="56">
        <v>0</v>
      </c>
      <c r="G10" s="56">
        <v>0</v>
      </c>
      <c r="H10" s="109" t="s">
        <v>271</v>
      </c>
    </row>
    <row r="11" spans="1:8" x14ac:dyDescent="0.25">
      <c r="A11" s="164"/>
      <c r="B11" s="237"/>
      <c r="C11" s="171"/>
      <c r="D11" s="169"/>
      <c r="E11" s="243" t="s">
        <v>611</v>
      </c>
      <c r="F11" s="56">
        <v>0</v>
      </c>
      <c r="G11" s="56">
        <v>0</v>
      </c>
      <c r="H11" s="109"/>
    </row>
    <row r="12" spans="1:8" x14ac:dyDescent="0.25">
      <c r="A12" s="164"/>
      <c r="B12" s="237"/>
      <c r="C12" s="171"/>
      <c r="D12" s="169"/>
      <c r="E12" s="243" t="s">
        <v>612</v>
      </c>
      <c r="F12" s="56">
        <v>0</v>
      </c>
      <c r="G12" s="56">
        <v>0</v>
      </c>
      <c r="H12" s="109"/>
    </row>
    <row r="13" spans="1:8" x14ac:dyDescent="0.25">
      <c r="A13" s="164"/>
      <c r="B13" s="237"/>
      <c r="C13" s="171"/>
      <c r="D13" s="169"/>
      <c r="E13" s="243" t="s">
        <v>613</v>
      </c>
      <c r="F13" s="56">
        <v>0</v>
      </c>
      <c r="G13" s="56">
        <v>0</v>
      </c>
      <c r="H13" s="109"/>
    </row>
    <row r="14" spans="1:8" ht="15.75" thickBot="1" x14ac:dyDescent="0.3">
      <c r="A14" s="164"/>
      <c r="B14" s="238"/>
      <c r="C14" s="177"/>
      <c r="D14" s="186"/>
      <c r="E14" s="245" t="s">
        <v>614</v>
      </c>
      <c r="F14" s="56">
        <v>0</v>
      </c>
      <c r="G14" s="56">
        <v>0</v>
      </c>
      <c r="H14" s="246"/>
    </row>
    <row r="15" spans="1:8" ht="30" x14ac:dyDescent="0.25">
      <c r="A15" s="164"/>
      <c r="B15" s="187" t="s">
        <v>231</v>
      </c>
      <c r="C15" s="170" t="s">
        <v>109</v>
      </c>
      <c r="D15" s="160">
        <v>10000</v>
      </c>
      <c r="E15" s="239" t="s">
        <v>393</v>
      </c>
      <c r="F15" s="247">
        <v>0</v>
      </c>
      <c r="G15" s="247">
        <v>0</v>
      </c>
      <c r="H15" s="242" t="s">
        <v>398</v>
      </c>
    </row>
    <row r="16" spans="1:8" ht="45" x14ac:dyDescent="0.25">
      <c r="A16" s="164"/>
      <c r="B16" s="188"/>
      <c r="C16" s="171"/>
      <c r="D16" s="161"/>
      <c r="E16" s="243" t="s">
        <v>519</v>
      </c>
      <c r="F16" s="56">
        <v>3495.85</v>
      </c>
      <c r="G16" s="56">
        <v>1374.38</v>
      </c>
      <c r="H16" s="109" t="s">
        <v>529</v>
      </c>
    </row>
    <row r="17" spans="1:8" ht="45" x14ac:dyDescent="0.25">
      <c r="A17" s="164"/>
      <c r="B17" s="188"/>
      <c r="C17" s="171"/>
      <c r="D17" s="161"/>
      <c r="E17" s="243" t="s">
        <v>609</v>
      </c>
      <c r="F17" s="56">
        <v>0</v>
      </c>
      <c r="G17" s="56">
        <v>0</v>
      </c>
      <c r="H17" s="109" t="s">
        <v>617</v>
      </c>
    </row>
    <row r="18" spans="1:8" x14ac:dyDescent="0.25">
      <c r="A18" s="164"/>
      <c r="B18" s="188"/>
      <c r="C18" s="171"/>
      <c r="D18" s="161"/>
      <c r="E18" s="243" t="s">
        <v>610</v>
      </c>
      <c r="F18" s="56">
        <v>0</v>
      </c>
      <c r="G18" s="56">
        <v>0</v>
      </c>
      <c r="H18" s="109" t="s">
        <v>271</v>
      </c>
    </row>
    <row r="19" spans="1:8" x14ac:dyDescent="0.25">
      <c r="A19" s="164"/>
      <c r="B19" s="188"/>
      <c r="C19" s="171"/>
      <c r="D19" s="161"/>
      <c r="E19" s="243" t="s">
        <v>611</v>
      </c>
      <c r="F19" s="56">
        <v>0</v>
      </c>
      <c r="G19" s="56">
        <v>0</v>
      </c>
      <c r="H19" s="109"/>
    </row>
    <row r="20" spans="1:8" x14ac:dyDescent="0.25">
      <c r="A20" s="164"/>
      <c r="B20" s="188"/>
      <c r="C20" s="171"/>
      <c r="D20" s="161"/>
      <c r="E20" s="243" t="s">
        <v>612</v>
      </c>
      <c r="F20" s="56">
        <v>0</v>
      </c>
      <c r="G20" s="56">
        <v>0</v>
      </c>
      <c r="H20" s="109" t="s">
        <v>271</v>
      </c>
    </row>
    <row r="21" spans="1:8" x14ac:dyDescent="0.25">
      <c r="A21" s="164"/>
      <c r="B21" s="188"/>
      <c r="C21" s="171"/>
      <c r="D21" s="161"/>
      <c r="E21" s="243" t="s">
        <v>613</v>
      </c>
      <c r="F21" s="56">
        <v>0</v>
      </c>
      <c r="G21" s="56">
        <v>0</v>
      </c>
      <c r="H21" s="109"/>
    </row>
    <row r="22" spans="1:8" ht="15.75" thickBot="1" x14ac:dyDescent="0.3">
      <c r="A22" s="164"/>
      <c r="B22" s="188"/>
      <c r="C22" s="171"/>
      <c r="D22" s="161"/>
      <c r="E22" s="245" t="s">
        <v>614</v>
      </c>
      <c r="F22" s="56">
        <v>0</v>
      </c>
      <c r="G22" s="56">
        <v>0</v>
      </c>
      <c r="H22" s="246"/>
    </row>
    <row r="23" spans="1:8" ht="30" x14ac:dyDescent="0.25">
      <c r="A23" s="164"/>
      <c r="B23" s="188"/>
      <c r="C23" s="170" t="s">
        <v>112</v>
      </c>
      <c r="D23" s="160">
        <v>5000</v>
      </c>
      <c r="E23" s="239" t="s">
        <v>393</v>
      </c>
      <c r="F23" s="247">
        <v>0</v>
      </c>
      <c r="G23" s="247">
        <v>900</v>
      </c>
      <c r="H23" s="242" t="s">
        <v>398</v>
      </c>
    </row>
    <row r="24" spans="1:8" ht="45" x14ac:dyDescent="0.25">
      <c r="A24" s="164"/>
      <c r="B24" s="188"/>
      <c r="C24" s="171"/>
      <c r="D24" s="161"/>
      <c r="E24" s="243" t="s">
        <v>519</v>
      </c>
      <c r="F24" s="56">
        <v>1747.93</v>
      </c>
      <c r="G24" s="56">
        <v>687.19</v>
      </c>
      <c r="H24" s="109" t="s">
        <v>529</v>
      </c>
    </row>
    <row r="25" spans="1:8" ht="45" x14ac:dyDescent="0.25">
      <c r="A25" s="164"/>
      <c r="B25" s="188"/>
      <c r="C25" s="171"/>
      <c r="D25" s="161"/>
      <c r="E25" s="243" t="s">
        <v>609</v>
      </c>
      <c r="F25" s="56">
        <v>0</v>
      </c>
      <c r="G25" s="56">
        <v>0</v>
      </c>
      <c r="H25" s="109" t="s">
        <v>617</v>
      </c>
    </row>
    <row r="26" spans="1:8" x14ac:dyDescent="0.25">
      <c r="A26" s="164"/>
      <c r="B26" s="188"/>
      <c r="C26" s="171"/>
      <c r="D26" s="161"/>
      <c r="E26" s="243" t="s">
        <v>610</v>
      </c>
      <c r="F26" s="56">
        <v>0</v>
      </c>
      <c r="G26" s="56">
        <v>0</v>
      </c>
      <c r="H26" s="109" t="s">
        <v>271</v>
      </c>
    </row>
    <row r="27" spans="1:8" x14ac:dyDescent="0.25">
      <c r="A27" s="164"/>
      <c r="B27" s="188"/>
      <c r="C27" s="171"/>
      <c r="D27" s="161"/>
      <c r="E27" s="243" t="s">
        <v>611</v>
      </c>
      <c r="F27" s="56">
        <v>0</v>
      </c>
      <c r="G27" s="56">
        <v>0</v>
      </c>
      <c r="H27" s="109"/>
    </row>
    <row r="28" spans="1:8" ht="15.75" thickBot="1" x14ac:dyDescent="0.3">
      <c r="A28" s="164"/>
      <c r="B28" s="188"/>
      <c r="C28" s="177"/>
      <c r="D28" s="162"/>
      <c r="E28" s="243" t="s">
        <v>612</v>
      </c>
      <c r="F28" s="56">
        <v>0</v>
      </c>
      <c r="G28" s="56">
        <v>0</v>
      </c>
      <c r="H28" s="109" t="s">
        <v>271</v>
      </c>
    </row>
    <row r="29" spans="1:8" x14ac:dyDescent="0.25">
      <c r="A29" s="164"/>
      <c r="B29" s="188"/>
      <c r="C29" s="171"/>
      <c r="D29" s="161"/>
      <c r="E29" s="243" t="s">
        <v>613</v>
      </c>
      <c r="F29" s="56">
        <v>0</v>
      </c>
      <c r="G29" s="56">
        <v>0</v>
      </c>
      <c r="H29" s="109"/>
    </row>
    <row r="30" spans="1:8" ht="15.75" thickBot="1" x14ac:dyDescent="0.3">
      <c r="A30" s="164"/>
      <c r="B30" s="188"/>
      <c r="C30" s="177"/>
      <c r="D30" s="162"/>
      <c r="E30" s="243" t="s">
        <v>614</v>
      </c>
      <c r="F30" s="56">
        <v>0</v>
      </c>
      <c r="G30" s="56">
        <v>0</v>
      </c>
      <c r="H30" s="248"/>
    </row>
    <row r="31" spans="1:8" ht="29.45" customHeight="1" x14ac:dyDescent="0.25">
      <c r="A31" s="164"/>
      <c r="B31" s="206" t="s">
        <v>233</v>
      </c>
      <c r="C31" s="170" t="s">
        <v>117</v>
      </c>
      <c r="D31" s="160">
        <v>1000</v>
      </c>
      <c r="E31" s="239" t="s">
        <v>611</v>
      </c>
      <c r="F31" s="247">
        <v>0</v>
      </c>
      <c r="G31" s="247">
        <v>0</v>
      </c>
      <c r="H31" s="242"/>
    </row>
    <row r="32" spans="1:8" x14ac:dyDescent="0.25">
      <c r="A32" s="164"/>
      <c r="B32" s="203"/>
      <c r="C32" s="171"/>
      <c r="D32" s="161"/>
      <c r="E32" s="243" t="s">
        <v>612</v>
      </c>
      <c r="F32" s="56">
        <v>1463.950000000001</v>
      </c>
      <c r="G32" s="56">
        <v>1000</v>
      </c>
      <c r="H32" s="109"/>
    </row>
    <row r="33" spans="1:8" x14ac:dyDescent="0.25">
      <c r="A33" s="164"/>
      <c r="B33" s="203"/>
      <c r="C33" s="171"/>
      <c r="D33" s="161"/>
      <c r="E33" s="243" t="s">
        <v>613</v>
      </c>
      <c r="F33" s="56">
        <v>0</v>
      </c>
      <c r="G33" s="56">
        <v>0</v>
      </c>
      <c r="H33" s="109"/>
    </row>
    <row r="34" spans="1:8" ht="15.75" thickBot="1" x14ac:dyDescent="0.3">
      <c r="A34" s="164"/>
      <c r="B34" s="203"/>
      <c r="C34" s="177"/>
      <c r="D34" s="162"/>
      <c r="E34" s="245" t="s">
        <v>614</v>
      </c>
      <c r="F34" s="53">
        <v>0</v>
      </c>
      <c r="G34" s="53">
        <v>0</v>
      </c>
      <c r="H34" s="246"/>
    </row>
    <row r="35" spans="1:8" x14ac:dyDescent="0.25">
      <c r="A35" s="164"/>
      <c r="B35" s="203"/>
      <c r="C35" s="170" t="s">
        <v>108</v>
      </c>
      <c r="D35" s="160">
        <v>3000</v>
      </c>
      <c r="E35" s="239" t="s">
        <v>611</v>
      </c>
      <c r="F35" s="247">
        <v>0</v>
      </c>
      <c r="G35" s="247">
        <v>0</v>
      </c>
      <c r="H35" s="242"/>
    </row>
    <row r="36" spans="1:8" ht="30" x14ac:dyDescent="0.25">
      <c r="A36" s="164"/>
      <c r="B36" s="203"/>
      <c r="C36" s="171"/>
      <c r="D36" s="161"/>
      <c r="E36" s="243" t="s">
        <v>612</v>
      </c>
      <c r="F36" s="56">
        <v>0</v>
      </c>
      <c r="G36" s="56">
        <v>200</v>
      </c>
      <c r="H36" s="109" t="s">
        <v>836</v>
      </c>
    </row>
    <row r="37" spans="1:8" x14ac:dyDescent="0.25">
      <c r="A37" s="164"/>
      <c r="B37" s="203"/>
      <c r="C37" s="171"/>
      <c r="D37" s="161"/>
      <c r="E37" s="243" t="s">
        <v>613</v>
      </c>
      <c r="F37" s="56">
        <v>0</v>
      </c>
      <c r="G37" s="56">
        <v>0</v>
      </c>
      <c r="H37" s="109"/>
    </row>
    <row r="38" spans="1:8" ht="15.75" thickBot="1" x14ac:dyDescent="0.3">
      <c r="A38" s="164"/>
      <c r="B38" s="203"/>
      <c r="C38" s="177"/>
      <c r="D38" s="162"/>
      <c r="E38" s="245" t="s">
        <v>614</v>
      </c>
      <c r="F38" s="53">
        <v>0</v>
      </c>
      <c r="G38" s="53">
        <v>0</v>
      </c>
      <c r="H38" s="246"/>
    </row>
    <row r="39" spans="1:8" x14ac:dyDescent="0.25">
      <c r="A39" s="164"/>
      <c r="B39" s="203"/>
      <c r="C39" s="170" t="s">
        <v>109</v>
      </c>
      <c r="D39" s="160">
        <v>5500</v>
      </c>
      <c r="E39" s="239" t="s">
        <v>611</v>
      </c>
      <c r="F39" s="247">
        <v>0</v>
      </c>
      <c r="G39" s="247">
        <v>0</v>
      </c>
      <c r="H39" s="242"/>
    </row>
    <row r="40" spans="1:8" ht="45" x14ac:dyDescent="0.25">
      <c r="A40" s="164"/>
      <c r="B40" s="203"/>
      <c r="C40" s="171"/>
      <c r="D40" s="161"/>
      <c r="E40" s="243" t="s">
        <v>612</v>
      </c>
      <c r="F40" s="56">
        <v>30786.19</v>
      </c>
      <c r="G40" s="56">
        <v>1000</v>
      </c>
      <c r="H40" s="109" t="s">
        <v>837</v>
      </c>
    </row>
    <row r="41" spans="1:8" x14ac:dyDescent="0.25">
      <c r="A41" s="164"/>
      <c r="B41" s="203"/>
      <c r="C41" s="171"/>
      <c r="D41" s="161"/>
      <c r="E41" s="243" t="s">
        <v>613</v>
      </c>
      <c r="F41" s="56">
        <v>0</v>
      </c>
      <c r="G41" s="56">
        <v>0</v>
      </c>
      <c r="H41" s="109"/>
    </row>
    <row r="42" spans="1:8" ht="15.75" thickBot="1" x14ac:dyDescent="0.3">
      <c r="A42" s="164"/>
      <c r="B42" s="203"/>
      <c r="C42" s="177"/>
      <c r="D42" s="162"/>
      <c r="E42" s="245" t="s">
        <v>614</v>
      </c>
      <c r="F42" s="53">
        <v>0</v>
      </c>
      <c r="G42" s="53">
        <v>0</v>
      </c>
      <c r="H42" s="246"/>
    </row>
    <row r="43" spans="1:8" x14ac:dyDescent="0.25">
      <c r="A43" s="164"/>
      <c r="B43" s="203"/>
      <c r="C43" s="170" t="s">
        <v>112</v>
      </c>
      <c r="D43" s="160">
        <v>5500</v>
      </c>
      <c r="E43" s="239" t="s">
        <v>611</v>
      </c>
      <c r="F43" s="247">
        <v>0</v>
      </c>
      <c r="G43" s="247">
        <v>0</v>
      </c>
      <c r="H43" s="242"/>
    </row>
    <row r="44" spans="1:8" ht="30" x14ac:dyDescent="0.25">
      <c r="A44" s="164"/>
      <c r="B44" s="203"/>
      <c r="C44" s="171"/>
      <c r="D44" s="161"/>
      <c r="E44" s="243" t="s">
        <v>612</v>
      </c>
      <c r="F44" s="56">
        <v>9695.25</v>
      </c>
      <c r="G44" s="56">
        <v>800</v>
      </c>
      <c r="H44" s="109" t="s">
        <v>838</v>
      </c>
    </row>
    <row r="45" spans="1:8" x14ac:dyDescent="0.25">
      <c r="A45" s="164"/>
      <c r="B45" s="203"/>
      <c r="C45" s="171"/>
      <c r="D45" s="161"/>
      <c r="E45" s="243" t="s">
        <v>613</v>
      </c>
      <c r="F45" s="56">
        <v>0</v>
      </c>
      <c r="G45" s="56">
        <v>0</v>
      </c>
      <c r="H45" s="109"/>
    </row>
    <row r="46" spans="1:8" ht="15.75" thickBot="1" x14ac:dyDescent="0.3">
      <c r="A46" s="164"/>
      <c r="B46" s="212"/>
      <c r="C46" s="177"/>
      <c r="D46" s="162"/>
      <c r="E46" s="245" t="s">
        <v>614</v>
      </c>
      <c r="F46" s="53">
        <v>0</v>
      </c>
      <c r="G46" s="53">
        <v>0</v>
      </c>
      <c r="H46" s="246"/>
    </row>
    <row r="47" spans="1:8" ht="15" customHeight="1" x14ac:dyDescent="0.25">
      <c r="A47" s="164"/>
      <c r="B47" s="180" t="s">
        <v>643</v>
      </c>
      <c r="C47" s="170" t="s">
        <v>117</v>
      </c>
      <c r="D47" s="160">
        <v>5000</v>
      </c>
      <c r="E47" s="239" t="s">
        <v>611</v>
      </c>
      <c r="F47" s="247">
        <v>0</v>
      </c>
      <c r="G47" s="247">
        <v>0</v>
      </c>
      <c r="H47" s="242"/>
    </row>
    <row r="48" spans="1:8" ht="30" x14ac:dyDescent="0.25">
      <c r="A48" s="164"/>
      <c r="B48" s="181"/>
      <c r="C48" s="171"/>
      <c r="D48" s="161"/>
      <c r="E48" s="243" t="s">
        <v>612</v>
      </c>
      <c r="F48" s="56">
        <v>0</v>
      </c>
      <c r="G48" s="56">
        <v>1913.64</v>
      </c>
      <c r="H48" s="109" t="s">
        <v>839</v>
      </c>
    </row>
    <row r="49" spans="1:8" x14ac:dyDescent="0.25">
      <c r="A49" s="164"/>
      <c r="B49" s="181"/>
      <c r="C49" s="171"/>
      <c r="D49" s="161"/>
      <c r="E49" s="243" t="s">
        <v>613</v>
      </c>
      <c r="F49" s="56">
        <v>0</v>
      </c>
      <c r="G49" s="56">
        <v>0</v>
      </c>
      <c r="H49" s="109"/>
    </row>
    <row r="50" spans="1:8" ht="15.75" thickBot="1" x14ac:dyDescent="0.3">
      <c r="A50" s="164"/>
      <c r="B50" s="181"/>
      <c r="C50" s="177"/>
      <c r="D50" s="162"/>
      <c r="E50" s="245" t="s">
        <v>614</v>
      </c>
      <c r="F50" s="53">
        <v>0</v>
      </c>
      <c r="G50" s="53">
        <v>4600</v>
      </c>
      <c r="H50" s="246"/>
    </row>
    <row r="51" spans="1:8" x14ac:dyDescent="0.25">
      <c r="A51" s="164"/>
      <c r="B51" s="181"/>
      <c r="C51" s="170" t="s">
        <v>390</v>
      </c>
      <c r="D51" s="160">
        <v>1500</v>
      </c>
      <c r="E51" s="239" t="s">
        <v>611</v>
      </c>
      <c r="F51" s="247">
        <v>0</v>
      </c>
      <c r="G51" s="247">
        <v>0</v>
      </c>
      <c r="H51" s="242"/>
    </row>
    <row r="52" spans="1:8" x14ac:dyDescent="0.25">
      <c r="A52" s="164"/>
      <c r="B52" s="181"/>
      <c r="C52" s="171"/>
      <c r="D52" s="161"/>
      <c r="E52" s="243" t="s">
        <v>612</v>
      </c>
      <c r="F52" s="56">
        <v>0</v>
      </c>
      <c r="G52" s="56">
        <v>0</v>
      </c>
      <c r="H52" s="109" t="s">
        <v>840</v>
      </c>
    </row>
    <row r="53" spans="1:8" x14ac:dyDescent="0.25">
      <c r="A53" s="164"/>
      <c r="B53" s="181"/>
      <c r="C53" s="171"/>
      <c r="D53" s="161"/>
      <c r="E53" s="243" t="s">
        <v>613</v>
      </c>
      <c r="F53" s="56">
        <v>0</v>
      </c>
      <c r="G53" s="56">
        <v>0</v>
      </c>
      <c r="H53" s="109"/>
    </row>
    <row r="54" spans="1:8" ht="15.75" thickBot="1" x14ac:dyDescent="0.3">
      <c r="A54" s="164"/>
      <c r="B54" s="181"/>
      <c r="C54" s="177"/>
      <c r="D54" s="162"/>
      <c r="E54" s="245" t="s">
        <v>614</v>
      </c>
      <c r="F54" s="53">
        <v>607.58000000000004</v>
      </c>
      <c r="G54" s="53">
        <v>0</v>
      </c>
      <c r="H54" s="246" t="s">
        <v>1019</v>
      </c>
    </row>
    <row r="55" spans="1:8" x14ac:dyDescent="0.25">
      <c r="A55" s="164"/>
      <c r="B55" s="181"/>
      <c r="C55" s="170" t="s">
        <v>109</v>
      </c>
      <c r="D55" s="160">
        <v>9792</v>
      </c>
      <c r="E55" s="239" t="s">
        <v>611</v>
      </c>
      <c r="F55" s="247">
        <v>0</v>
      </c>
      <c r="G55" s="247">
        <v>0</v>
      </c>
      <c r="H55" s="242"/>
    </row>
    <row r="56" spans="1:8" x14ac:dyDescent="0.25">
      <c r="A56" s="164"/>
      <c r="B56" s="181"/>
      <c r="C56" s="171"/>
      <c r="D56" s="161"/>
      <c r="E56" s="243" t="s">
        <v>612</v>
      </c>
      <c r="F56" s="56">
        <v>0</v>
      </c>
      <c r="G56" s="56">
        <v>0</v>
      </c>
      <c r="H56" s="109"/>
    </row>
    <row r="57" spans="1:8" x14ac:dyDescent="0.25">
      <c r="A57" s="164"/>
      <c r="B57" s="181"/>
      <c r="C57" s="171"/>
      <c r="D57" s="161"/>
      <c r="E57" s="243" t="s">
        <v>613</v>
      </c>
      <c r="F57" s="56">
        <v>0</v>
      </c>
      <c r="G57" s="56">
        <v>0</v>
      </c>
      <c r="H57" s="109"/>
    </row>
    <row r="58" spans="1:8" ht="60.75" thickBot="1" x14ac:dyDescent="0.3">
      <c r="A58" s="164"/>
      <c r="B58" s="181"/>
      <c r="C58" s="171"/>
      <c r="D58" s="161"/>
      <c r="E58" s="243" t="s">
        <v>614</v>
      </c>
      <c r="F58" s="53">
        <v>12970.05</v>
      </c>
      <c r="G58" s="56">
        <v>0</v>
      </c>
      <c r="H58" s="249" t="s">
        <v>1035</v>
      </c>
    </row>
    <row r="59" spans="1:8" x14ac:dyDescent="0.25">
      <c r="A59" s="164"/>
      <c r="B59" s="181"/>
      <c r="C59" s="170" t="s">
        <v>112</v>
      </c>
      <c r="D59" s="160">
        <v>13708</v>
      </c>
      <c r="E59" s="239" t="s">
        <v>611</v>
      </c>
      <c r="F59" s="247">
        <v>0</v>
      </c>
      <c r="G59" s="247">
        <v>0</v>
      </c>
      <c r="H59" s="242"/>
    </row>
    <row r="60" spans="1:8" x14ac:dyDescent="0.25">
      <c r="A60" s="164"/>
      <c r="B60" s="181"/>
      <c r="C60" s="171"/>
      <c r="D60" s="161"/>
      <c r="E60" s="243" t="s">
        <v>612</v>
      </c>
      <c r="F60" s="56">
        <v>0</v>
      </c>
      <c r="G60" s="56">
        <v>0</v>
      </c>
      <c r="H60" s="109" t="s">
        <v>840</v>
      </c>
    </row>
    <row r="61" spans="1:8" x14ac:dyDescent="0.25">
      <c r="A61" s="164"/>
      <c r="B61" s="181"/>
      <c r="C61" s="171"/>
      <c r="D61" s="161"/>
      <c r="E61" s="243" t="s">
        <v>613</v>
      </c>
      <c r="F61" s="56">
        <v>0</v>
      </c>
      <c r="G61" s="56">
        <v>0</v>
      </c>
      <c r="H61" s="109"/>
    </row>
    <row r="62" spans="1:8" ht="60.75" thickBot="1" x14ac:dyDescent="0.3">
      <c r="A62" s="164"/>
      <c r="B62" s="181"/>
      <c r="C62" s="177"/>
      <c r="D62" s="162"/>
      <c r="E62" s="245" t="s">
        <v>614</v>
      </c>
      <c r="F62" s="53">
        <v>10737.35</v>
      </c>
      <c r="G62" s="53">
        <v>0</v>
      </c>
      <c r="H62" s="250" t="s">
        <v>1036</v>
      </c>
    </row>
    <row r="63" spans="1:8" x14ac:dyDescent="0.25">
      <c r="A63" s="164"/>
      <c r="B63" s="181"/>
      <c r="C63" s="170" t="s">
        <v>735</v>
      </c>
      <c r="D63" s="160">
        <v>40000</v>
      </c>
      <c r="E63" s="239" t="s">
        <v>611</v>
      </c>
      <c r="F63" s="247">
        <v>0</v>
      </c>
      <c r="G63" s="247">
        <v>0</v>
      </c>
      <c r="H63" s="251"/>
    </row>
    <row r="64" spans="1:8" x14ac:dyDescent="0.25">
      <c r="A64" s="164"/>
      <c r="B64" s="181"/>
      <c r="C64" s="171"/>
      <c r="D64" s="161"/>
      <c r="E64" s="243" t="s">
        <v>612</v>
      </c>
      <c r="F64" s="56">
        <v>0</v>
      </c>
      <c r="G64" s="56">
        <v>0</v>
      </c>
      <c r="H64" s="248" t="s">
        <v>883</v>
      </c>
    </row>
    <row r="65" spans="1:8" ht="30.75" thickBot="1" x14ac:dyDescent="0.3">
      <c r="A65" s="164"/>
      <c r="B65" s="181"/>
      <c r="C65" s="171"/>
      <c r="D65" s="161"/>
      <c r="E65" s="243" t="s">
        <v>613</v>
      </c>
      <c r="F65" s="56">
        <v>40000</v>
      </c>
      <c r="G65" s="56">
        <v>2500</v>
      </c>
      <c r="H65" s="249" t="s">
        <v>896</v>
      </c>
    </row>
    <row r="66" spans="1:8" ht="30.75" thickBot="1" x14ac:dyDescent="0.3">
      <c r="A66" s="235"/>
      <c r="B66" s="92" t="s">
        <v>284</v>
      </c>
      <c r="C66" s="93" t="s">
        <v>830</v>
      </c>
      <c r="D66" s="65"/>
      <c r="E66" s="252" t="s">
        <v>614</v>
      </c>
      <c r="F66" s="253"/>
      <c r="G66" s="87">
        <v>2200</v>
      </c>
      <c r="H66" s="254" t="s">
        <v>1018</v>
      </c>
    </row>
    <row r="67" spans="1:8" ht="30" x14ac:dyDescent="0.25">
      <c r="A67" s="163" t="s">
        <v>272</v>
      </c>
      <c r="B67" s="219" t="s">
        <v>119</v>
      </c>
      <c r="C67" s="170" t="s">
        <v>117</v>
      </c>
      <c r="D67" s="185">
        <v>15000</v>
      </c>
      <c r="E67" s="255" t="s">
        <v>391</v>
      </c>
      <c r="F67" s="241">
        <v>0</v>
      </c>
      <c r="G67" s="241">
        <v>1000</v>
      </c>
      <c r="H67" s="242" t="s">
        <v>273</v>
      </c>
    </row>
    <row r="68" spans="1:8" ht="45" x14ac:dyDescent="0.25">
      <c r="A68" s="164"/>
      <c r="B68" s="220"/>
      <c r="C68" s="171"/>
      <c r="D68" s="183"/>
      <c r="E68" s="55" t="s">
        <v>394</v>
      </c>
      <c r="F68" s="256">
        <v>750</v>
      </c>
      <c r="G68" s="256">
        <v>2000</v>
      </c>
      <c r="H68" s="109" t="s">
        <v>274</v>
      </c>
    </row>
    <row r="69" spans="1:8" ht="30" x14ac:dyDescent="0.25">
      <c r="A69" s="164"/>
      <c r="B69" s="220"/>
      <c r="C69" s="171"/>
      <c r="D69" s="183"/>
      <c r="E69" s="243" t="s">
        <v>392</v>
      </c>
      <c r="F69" s="56">
        <v>6655.22</v>
      </c>
      <c r="G69" s="56">
        <v>3000</v>
      </c>
      <c r="H69" s="109" t="s">
        <v>275</v>
      </c>
    </row>
    <row r="70" spans="1:8" ht="30" x14ac:dyDescent="0.25">
      <c r="A70" s="164"/>
      <c r="B70" s="220"/>
      <c r="C70" s="171"/>
      <c r="D70" s="183"/>
      <c r="E70" s="55" t="s">
        <v>393</v>
      </c>
      <c r="F70" s="56">
        <v>6156.96</v>
      </c>
      <c r="G70" s="56">
        <v>2000</v>
      </c>
      <c r="H70" s="109" t="s">
        <v>454</v>
      </c>
    </row>
    <row r="71" spans="1:8" ht="120.75" thickBot="1" x14ac:dyDescent="0.3">
      <c r="A71" s="164"/>
      <c r="B71" s="220"/>
      <c r="C71" s="171"/>
      <c r="D71" s="183"/>
      <c r="E71" s="243" t="s">
        <v>519</v>
      </c>
      <c r="F71" s="257">
        <v>1437.82</v>
      </c>
      <c r="G71" s="257">
        <v>1000</v>
      </c>
      <c r="H71" s="109" t="s">
        <v>553</v>
      </c>
    </row>
    <row r="72" spans="1:8" ht="14.45" customHeight="1" x14ac:dyDescent="0.25">
      <c r="A72" s="216" t="s">
        <v>246</v>
      </c>
      <c r="B72" s="165" t="s">
        <v>119</v>
      </c>
      <c r="C72" s="158" t="s">
        <v>117</v>
      </c>
      <c r="D72" s="213">
        <v>10000</v>
      </c>
      <c r="E72" s="239" t="s">
        <v>391</v>
      </c>
      <c r="F72" s="240">
        <v>4000</v>
      </c>
      <c r="G72" s="240">
        <v>0</v>
      </c>
      <c r="H72" s="258"/>
    </row>
    <row r="73" spans="1:8" x14ac:dyDescent="0.25">
      <c r="A73" s="217"/>
      <c r="B73" s="166"/>
      <c r="C73" s="159"/>
      <c r="D73" s="215"/>
      <c r="E73" s="243" t="s">
        <v>394</v>
      </c>
      <c r="F73" s="244">
        <v>0</v>
      </c>
      <c r="G73" s="244">
        <v>0</v>
      </c>
      <c r="H73" s="259"/>
    </row>
    <row r="74" spans="1:8" x14ac:dyDescent="0.25">
      <c r="A74" s="217"/>
      <c r="B74" s="166"/>
      <c r="C74" s="159"/>
      <c r="D74" s="215"/>
      <c r="E74" s="243" t="s">
        <v>392</v>
      </c>
      <c r="F74" s="244">
        <v>4000</v>
      </c>
      <c r="G74" s="244">
        <v>0</v>
      </c>
      <c r="H74" s="259"/>
    </row>
    <row r="75" spans="1:8" x14ac:dyDescent="0.25">
      <c r="A75" s="217"/>
      <c r="B75" s="166"/>
      <c r="C75" s="159"/>
      <c r="D75" s="215"/>
      <c r="E75" s="243" t="s">
        <v>519</v>
      </c>
      <c r="F75" s="244">
        <v>0</v>
      </c>
      <c r="G75" s="244">
        <v>500</v>
      </c>
      <c r="H75" s="259"/>
    </row>
    <row r="76" spans="1:8" x14ac:dyDescent="0.25">
      <c r="A76" s="217"/>
      <c r="B76" s="166"/>
      <c r="C76" s="159"/>
      <c r="D76" s="215"/>
      <c r="E76" s="243" t="s">
        <v>609</v>
      </c>
      <c r="F76" s="56">
        <v>0</v>
      </c>
      <c r="G76" s="56">
        <v>500</v>
      </c>
      <c r="H76" s="109"/>
    </row>
    <row r="77" spans="1:8" ht="15.75" thickBot="1" x14ac:dyDescent="0.3">
      <c r="A77" s="217"/>
      <c r="B77" s="166"/>
      <c r="C77" s="159"/>
      <c r="D77" s="215"/>
      <c r="E77" s="243" t="s">
        <v>610</v>
      </c>
      <c r="F77" s="56">
        <v>2000</v>
      </c>
      <c r="G77" s="56">
        <v>0</v>
      </c>
      <c r="H77" s="109"/>
    </row>
    <row r="78" spans="1:8" ht="14.45" customHeight="1" x14ac:dyDescent="0.25">
      <c r="A78" s="217"/>
      <c r="B78" s="187" t="s">
        <v>231</v>
      </c>
      <c r="C78" s="158" t="s">
        <v>117</v>
      </c>
      <c r="D78" s="213">
        <v>10000</v>
      </c>
      <c r="E78" s="239" t="s">
        <v>391</v>
      </c>
      <c r="F78" s="240">
        <v>1000</v>
      </c>
      <c r="G78" s="240">
        <v>0</v>
      </c>
      <c r="H78" s="258"/>
    </row>
    <row r="79" spans="1:8" x14ac:dyDescent="0.25">
      <c r="A79" s="217"/>
      <c r="B79" s="188"/>
      <c r="C79" s="159"/>
      <c r="D79" s="215"/>
      <c r="E79" s="243" t="s">
        <v>394</v>
      </c>
      <c r="F79" s="244">
        <v>0</v>
      </c>
      <c r="G79" s="244">
        <v>0</v>
      </c>
      <c r="H79" s="259"/>
    </row>
    <row r="80" spans="1:8" x14ac:dyDescent="0.25">
      <c r="A80" s="217"/>
      <c r="B80" s="188"/>
      <c r="C80" s="159"/>
      <c r="D80" s="215"/>
      <c r="E80" s="243" t="s">
        <v>392</v>
      </c>
      <c r="F80" s="244">
        <v>1000</v>
      </c>
      <c r="G80" s="244">
        <v>0</v>
      </c>
      <c r="H80" s="109"/>
    </row>
    <row r="81" spans="1:8" x14ac:dyDescent="0.25">
      <c r="A81" s="217"/>
      <c r="B81" s="188"/>
      <c r="C81" s="159"/>
      <c r="D81" s="215"/>
      <c r="E81" s="243" t="s">
        <v>519</v>
      </c>
      <c r="F81" s="244">
        <v>0</v>
      </c>
      <c r="G81" s="244">
        <v>500</v>
      </c>
      <c r="H81" s="109"/>
    </row>
    <row r="82" spans="1:8" ht="15.75" thickBot="1" x14ac:dyDescent="0.3">
      <c r="A82" s="217"/>
      <c r="B82" s="188"/>
      <c r="C82" s="179"/>
      <c r="D82" s="215"/>
      <c r="E82" s="243" t="s">
        <v>609</v>
      </c>
      <c r="F82" s="56">
        <v>0</v>
      </c>
      <c r="G82" s="56">
        <v>500</v>
      </c>
      <c r="H82" s="109"/>
    </row>
    <row r="83" spans="1:8" ht="15.75" thickBot="1" x14ac:dyDescent="0.3">
      <c r="A83" s="217"/>
      <c r="B83" s="188"/>
      <c r="C83" s="159"/>
      <c r="D83" s="215"/>
      <c r="E83" s="243" t="s">
        <v>610</v>
      </c>
      <c r="F83" s="56">
        <v>8000</v>
      </c>
      <c r="G83" s="56">
        <v>0</v>
      </c>
      <c r="H83" s="109"/>
    </row>
    <row r="84" spans="1:8" x14ac:dyDescent="0.25">
      <c r="A84" s="217"/>
      <c r="B84" s="206" t="s">
        <v>233</v>
      </c>
      <c r="C84" s="158" t="s">
        <v>117</v>
      </c>
      <c r="D84" s="213">
        <v>15000</v>
      </c>
      <c r="E84" s="239" t="s">
        <v>611</v>
      </c>
      <c r="F84" s="247">
        <v>0</v>
      </c>
      <c r="G84" s="247">
        <v>0</v>
      </c>
      <c r="H84" s="242"/>
    </row>
    <row r="85" spans="1:8" ht="15.75" thickBot="1" x14ac:dyDescent="0.3">
      <c r="A85" s="217"/>
      <c r="B85" s="212"/>
      <c r="C85" s="179"/>
      <c r="D85" s="214"/>
      <c r="E85" s="243" t="s">
        <v>612</v>
      </c>
      <c r="F85" s="56">
        <v>0</v>
      </c>
      <c r="G85" s="56">
        <v>0</v>
      </c>
      <c r="H85" s="109"/>
    </row>
    <row r="86" spans="1:8" x14ac:dyDescent="0.25">
      <c r="A86" s="217"/>
      <c r="B86" s="203"/>
      <c r="C86" s="159"/>
      <c r="D86" s="215"/>
      <c r="E86" s="55" t="s">
        <v>613</v>
      </c>
      <c r="F86" s="56">
        <v>7500</v>
      </c>
      <c r="G86" s="56">
        <v>0</v>
      </c>
      <c r="H86" s="109"/>
    </row>
    <row r="87" spans="1:8" ht="15.75" thickBot="1" x14ac:dyDescent="0.3">
      <c r="A87" s="218"/>
      <c r="B87" s="212"/>
      <c r="C87" s="179"/>
      <c r="D87" s="214"/>
      <c r="E87" s="260" t="s">
        <v>614</v>
      </c>
      <c r="F87" s="53">
        <v>7500</v>
      </c>
      <c r="G87" s="53">
        <v>0</v>
      </c>
      <c r="H87" s="246"/>
    </row>
    <row r="88" spans="1:8" ht="30" x14ac:dyDescent="0.25">
      <c r="A88" s="192" t="s">
        <v>85</v>
      </c>
      <c r="B88" s="165" t="s">
        <v>119</v>
      </c>
      <c r="C88" s="170" t="s">
        <v>109</v>
      </c>
      <c r="D88" s="208">
        <v>20000</v>
      </c>
      <c r="E88" s="255" t="s">
        <v>391</v>
      </c>
      <c r="F88" s="240">
        <v>0</v>
      </c>
      <c r="G88" s="240">
        <v>0</v>
      </c>
      <c r="H88" s="242" t="s">
        <v>276</v>
      </c>
    </row>
    <row r="89" spans="1:8" ht="30" x14ac:dyDescent="0.25">
      <c r="A89" s="207"/>
      <c r="B89" s="166"/>
      <c r="C89" s="171"/>
      <c r="D89" s="209"/>
      <c r="E89" s="55" t="s">
        <v>394</v>
      </c>
      <c r="F89" s="56">
        <v>0</v>
      </c>
      <c r="G89" s="56">
        <v>0</v>
      </c>
      <c r="H89" s="109" t="s">
        <v>277</v>
      </c>
    </row>
    <row r="90" spans="1:8" x14ac:dyDescent="0.25">
      <c r="A90" s="207"/>
      <c r="B90" s="166"/>
      <c r="C90" s="171"/>
      <c r="D90" s="209"/>
      <c r="E90" s="243" t="s">
        <v>392</v>
      </c>
      <c r="F90" s="56">
        <v>202.71</v>
      </c>
      <c r="G90" s="56">
        <v>0</v>
      </c>
      <c r="H90" s="109" t="s">
        <v>278</v>
      </c>
    </row>
    <row r="91" spans="1:8" x14ac:dyDescent="0.25">
      <c r="A91" s="207"/>
      <c r="B91" s="166"/>
      <c r="C91" s="171"/>
      <c r="D91" s="209"/>
      <c r="E91" s="243" t="s">
        <v>393</v>
      </c>
      <c r="F91" s="56">
        <v>2514</v>
      </c>
      <c r="G91" s="56">
        <v>0</v>
      </c>
      <c r="H91" s="109" t="s">
        <v>399</v>
      </c>
    </row>
    <row r="92" spans="1:8" x14ac:dyDescent="0.25">
      <c r="A92" s="207"/>
      <c r="B92" s="166"/>
      <c r="C92" s="171"/>
      <c r="D92" s="209"/>
      <c r="E92" s="243" t="s">
        <v>519</v>
      </c>
      <c r="F92" s="261">
        <v>6000</v>
      </c>
      <c r="G92" s="56">
        <v>0</v>
      </c>
      <c r="H92" s="109" t="s">
        <v>530</v>
      </c>
    </row>
    <row r="93" spans="1:8" x14ac:dyDescent="0.25">
      <c r="A93" s="207"/>
      <c r="B93" s="166"/>
      <c r="C93" s="171"/>
      <c r="D93" s="209"/>
      <c r="E93" s="243" t="s">
        <v>609</v>
      </c>
      <c r="F93" s="56">
        <v>0</v>
      </c>
      <c r="G93" s="56">
        <v>0</v>
      </c>
      <c r="H93" s="109"/>
    </row>
    <row r="94" spans="1:8" x14ac:dyDescent="0.25">
      <c r="A94" s="207"/>
      <c r="B94" s="166"/>
      <c r="C94" s="171"/>
      <c r="D94" s="209"/>
      <c r="E94" s="243" t="s">
        <v>610</v>
      </c>
      <c r="F94" s="56">
        <v>0</v>
      </c>
      <c r="G94" s="56">
        <v>0</v>
      </c>
      <c r="H94" s="109"/>
    </row>
    <row r="95" spans="1:8" x14ac:dyDescent="0.25">
      <c r="A95" s="207"/>
      <c r="B95" s="166"/>
      <c r="C95" s="171"/>
      <c r="D95" s="209"/>
      <c r="E95" s="243" t="s">
        <v>611</v>
      </c>
      <c r="F95" s="56">
        <v>0</v>
      </c>
      <c r="G95" s="56">
        <v>0</v>
      </c>
      <c r="H95" s="109"/>
    </row>
    <row r="96" spans="1:8" x14ac:dyDescent="0.25">
      <c r="A96" s="207"/>
      <c r="B96" s="166"/>
      <c r="C96" s="171"/>
      <c r="D96" s="209"/>
      <c r="E96" s="243" t="s">
        <v>612</v>
      </c>
      <c r="F96" s="56">
        <v>0</v>
      </c>
      <c r="G96" s="56">
        <v>0</v>
      </c>
      <c r="H96" s="109"/>
    </row>
    <row r="97" spans="1:8" x14ac:dyDescent="0.25">
      <c r="A97" s="207"/>
      <c r="B97" s="166"/>
      <c r="C97" s="171"/>
      <c r="D97" s="209"/>
      <c r="E97" s="243" t="s">
        <v>613</v>
      </c>
      <c r="F97" s="56">
        <v>0</v>
      </c>
      <c r="G97" s="56">
        <v>0</v>
      </c>
      <c r="H97" s="109"/>
    </row>
    <row r="98" spans="1:8" ht="15.75" thickBot="1" x14ac:dyDescent="0.3">
      <c r="A98" s="207"/>
      <c r="B98" s="166"/>
      <c r="C98" s="171"/>
      <c r="D98" s="209"/>
      <c r="E98" s="245" t="s">
        <v>614</v>
      </c>
      <c r="F98" s="53">
        <v>11283.29</v>
      </c>
      <c r="G98" s="53">
        <v>0</v>
      </c>
      <c r="H98" s="246" t="s">
        <v>981</v>
      </c>
    </row>
    <row r="99" spans="1:8" s="36" customFormat="1" ht="30" x14ac:dyDescent="0.25">
      <c r="A99" s="207"/>
      <c r="B99" s="166"/>
      <c r="C99" s="170" t="s">
        <v>110</v>
      </c>
      <c r="D99" s="160">
        <v>25000</v>
      </c>
      <c r="E99" s="255" t="s">
        <v>391</v>
      </c>
      <c r="F99" s="247">
        <v>0</v>
      </c>
      <c r="G99" s="247">
        <v>0</v>
      </c>
      <c r="H99" s="242" t="s">
        <v>276</v>
      </c>
    </row>
    <row r="100" spans="1:8" ht="30" x14ac:dyDescent="0.25">
      <c r="A100" s="207"/>
      <c r="B100" s="166"/>
      <c r="C100" s="171"/>
      <c r="D100" s="161"/>
      <c r="E100" s="55" t="s">
        <v>394</v>
      </c>
      <c r="F100" s="56">
        <v>0</v>
      </c>
      <c r="G100" s="56">
        <v>0</v>
      </c>
      <c r="H100" s="109" t="s">
        <v>277</v>
      </c>
    </row>
    <row r="101" spans="1:8" x14ac:dyDescent="0.25">
      <c r="A101" s="207"/>
      <c r="B101" s="166"/>
      <c r="C101" s="171"/>
      <c r="D101" s="161"/>
      <c r="E101" s="243" t="s">
        <v>392</v>
      </c>
      <c r="F101" s="56">
        <v>1410</v>
      </c>
      <c r="G101" s="56">
        <v>0</v>
      </c>
      <c r="H101" s="109" t="s">
        <v>279</v>
      </c>
    </row>
    <row r="102" spans="1:8" x14ac:dyDescent="0.25">
      <c r="A102" s="207"/>
      <c r="B102" s="166"/>
      <c r="C102" s="171"/>
      <c r="D102" s="161"/>
      <c r="E102" s="243" t="s">
        <v>393</v>
      </c>
      <c r="F102" s="56">
        <v>1508</v>
      </c>
      <c r="G102" s="56">
        <v>0</v>
      </c>
      <c r="H102" s="109" t="s">
        <v>399</v>
      </c>
    </row>
    <row r="103" spans="1:8" x14ac:dyDescent="0.25">
      <c r="A103" s="207"/>
      <c r="B103" s="166"/>
      <c r="C103" s="171"/>
      <c r="D103" s="161"/>
      <c r="E103" s="243" t="s">
        <v>519</v>
      </c>
      <c r="F103" s="262">
        <v>12567</v>
      </c>
      <c r="G103" s="262"/>
      <c r="H103" s="109" t="s">
        <v>399</v>
      </c>
    </row>
    <row r="104" spans="1:8" ht="15.75" thickBot="1" x14ac:dyDescent="0.3">
      <c r="A104" s="207"/>
      <c r="B104" s="166"/>
      <c r="C104" s="171"/>
      <c r="D104" s="162"/>
      <c r="E104" s="243" t="s">
        <v>609</v>
      </c>
      <c r="F104" s="56">
        <v>0</v>
      </c>
      <c r="G104" s="56">
        <v>0</v>
      </c>
      <c r="H104" s="109"/>
    </row>
    <row r="105" spans="1:8" x14ac:dyDescent="0.25">
      <c r="A105" s="207"/>
      <c r="B105" s="166"/>
      <c r="C105" s="171"/>
      <c r="D105" s="161"/>
      <c r="E105" s="243" t="s">
        <v>610</v>
      </c>
      <c r="F105" s="56">
        <v>0</v>
      </c>
      <c r="G105" s="56">
        <v>0</v>
      </c>
      <c r="H105" s="109"/>
    </row>
    <row r="106" spans="1:8" x14ac:dyDescent="0.25">
      <c r="A106" s="207"/>
      <c r="B106" s="166"/>
      <c r="C106" s="171"/>
      <c r="D106" s="161"/>
      <c r="E106" s="243" t="s">
        <v>611</v>
      </c>
      <c r="F106" s="56">
        <v>0</v>
      </c>
      <c r="G106" s="56">
        <v>0</v>
      </c>
      <c r="H106" s="109"/>
    </row>
    <row r="107" spans="1:8" x14ac:dyDescent="0.25">
      <c r="A107" s="207"/>
      <c r="B107" s="166"/>
      <c r="C107" s="171"/>
      <c r="D107" s="161"/>
      <c r="E107" s="243" t="s">
        <v>612</v>
      </c>
      <c r="F107" s="56">
        <v>0</v>
      </c>
      <c r="G107" s="56">
        <v>0</v>
      </c>
      <c r="H107" s="109"/>
    </row>
    <row r="108" spans="1:8" x14ac:dyDescent="0.25">
      <c r="A108" s="207"/>
      <c r="B108" s="166"/>
      <c r="C108" s="171"/>
      <c r="D108" s="161"/>
      <c r="E108" s="243" t="s">
        <v>613</v>
      </c>
      <c r="F108" s="56">
        <v>0</v>
      </c>
      <c r="G108" s="56">
        <v>0</v>
      </c>
      <c r="H108" s="109" t="s">
        <v>897</v>
      </c>
    </row>
    <row r="109" spans="1:8" ht="15.75" thickBot="1" x14ac:dyDescent="0.3">
      <c r="A109" s="207"/>
      <c r="B109" s="166"/>
      <c r="C109" s="171"/>
      <c r="D109" s="161"/>
      <c r="E109" s="243" t="s">
        <v>614</v>
      </c>
      <c r="F109" s="56">
        <v>9515</v>
      </c>
      <c r="G109" s="56">
        <v>0</v>
      </c>
      <c r="H109" s="248" t="s">
        <v>981</v>
      </c>
    </row>
    <row r="110" spans="1:8" x14ac:dyDescent="0.25">
      <c r="A110" s="207"/>
      <c r="B110" s="166"/>
      <c r="C110" s="158" t="s">
        <v>615</v>
      </c>
      <c r="D110" s="210">
        <v>40000</v>
      </c>
      <c r="E110" s="239" t="s">
        <v>609</v>
      </c>
      <c r="F110" s="263">
        <v>1084.7</v>
      </c>
      <c r="G110" s="263">
        <v>0</v>
      </c>
      <c r="H110" s="242" t="s">
        <v>620</v>
      </c>
    </row>
    <row r="111" spans="1:8" x14ac:dyDescent="0.25">
      <c r="A111" s="207"/>
      <c r="B111" s="166"/>
      <c r="C111" s="159"/>
      <c r="D111" s="211"/>
      <c r="E111" s="243" t="s">
        <v>610</v>
      </c>
      <c r="F111" s="56">
        <v>2466.88</v>
      </c>
      <c r="G111" s="56">
        <v>0</v>
      </c>
      <c r="H111" s="109" t="s">
        <v>645</v>
      </c>
    </row>
    <row r="112" spans="1:8" x14ac:dyDescent="0.25">
      <c r="A112" s="207"/>
      <c r="B112" s="166"/>
      <c r="C112" s="159"/>
      <c r="D112" s="211"/>
      <c r="E112" s="243" t="s">
        <v>611</v>
      </c>
      <c r="F112" s="56">
        <v>0</v>
      </c>
      <c r="G112" s="56">
        <v>0</v>
      </c>
      <c r="H112" s="109" t="s">
        <v>751</v>
      </c>
    </row>
    <row r="113" spans="1:8" x14ac:dyDescent="0.25">
      <c r="A113" s="207"/>
      <c r="B113" s="166"/>
      <c r="C113" s="159"/>
      <c r="D113" s="211"/>
      <c r="E113" s="243" t="s">
        <v>612</v>
      </c>
      <c r="F113" s="264">
        <v>627.03</v>
      </c>
      <c r="G113" s="264">
        <v>0</v>
      </c>
      <c r="H113" s="109" t="s">
        <v>841</v>
      </c>
    </row>
    <row r="114" spans="1:8" x14ac:dyDescent="0.25">
      <c r="A114" s="207"/>
      <c r="B114" s="166"/>
      <c r="C114" s="159"/>
      <c r="D114" s="211"/>
      <c r="E114" s="243" t="s">
        <v>613</v>
      </c>
      <c r="F114" s="56">
        <v>0</v>
      </c>
      <c r="G114" s="56">
        <v>0</v>
      </c>
      <c r="H114" s="109" t="s">
        <v>897</v>
      </c>
    </row>
    <row r="115" spans="1:8" ht="15.75" thickBot="1" x14ac:dyDescent="0.3">
      <c r="A115" s="207"/>
      <c r="B115" s="166"/>
      <c r="C115" s="159"/>
      <c r="D115" s="211"/>
      <c r="E115" s="243" t="s">
        <v>614</v>
      </c>
      <c r="F115" s="56">
        <v>35821.39</v>
      </c>
      <c r="G115" s="56">
        <v>0</v>
      </c>
      <c r="H115" s="248" t="s">
        <v>981</v>
      </c>
    </row>
    <row r="116" spans="1:8" ht="15.75" thickBot="1" x14ac:dyDescent="0.3">
      <c r="A116" s="207"/>
      <c r="B116" s="91" t="s">
        <v>884</v>
      </c>
      <c r="C116" s="88" t="s">
        <v>885</v>
      </c>
      <c r="D116" s="89">
        <v>2500</v>
      </c>
      <c r="E116" s="252" t="s">
        <v>614</v>
      </c>
      <c r="F116" s="90">
        <v>2500</v>
      </c>
      <c r="G116" s="90">
        <v>0</v>
      </c>
      <c r="H116" s="265"/>
    </row>
    <row r="117" spans="1:8" x14ac:dyDescent="0.25">
      <c r="A117" s="163" t="s">
        <v>86</v>
      </c>
      <c r="B117" s="165" t="s">
        <v>119</v>
      </c>
      <c r="C117" s="170" t="s">
        <v>109</v>
      </c>
      <c r="D117" s="185">
        <v>10500</v>
      </c>
      <c r="E117" s="55" t="s">
        <v>391</v>
      </c>
      <c r="F117" s="244">
        <v>10500</v>
      </c>
      <c r="G117" s="244">
        <v>0</v>
      </c>
      <c r="H117" s="109"/>
    </row>
    <row r="118" spans="1:8" x14ac:dyDescent="0.25">
      <c r="A118" s="164"/>
      <c r="B118" s="166"/>
      <c r="C118" s="171"/>
      <c r="D118" s="183"/>
      <c r="E118" s="55" t="s">
        <v>394</v>
      </c>
      <c r="F118" s="244">
        <v>0</v>
      </c>
      <c r="G118" s="244">
        <v>0</v>
      </c>
      <c r="H118" s="109"/>
    </row>
    <row r="119" spans="1:8" ht="15.75" thickBot="1" x14ac:dyDescent="0.3">
      <c r="A119" s="164"/>
      <c r="B119" s="166"/>
      <c r="C119" s="177"/>
      <c r="D119" s="184"/>
      <c r="E119" s="243" t="s">
        <v>392</v>
      </c>
      <c r="F119" s="53">
        <v>0</v>
      </c>
      <c r="G119" s="53">
        <v>0</v>
      </c>
      <c r="H119" s="266"/>
    </row>
    <row r="120" spans="1:8" x14ac:dyDescent="0.25">
      <c r="A120" s="164"/>
      <c r="B120" s="166"/>
      <c r="C120" s="168" t="s">
        <v>113</v>
      </c>
      <c r="D120" s="183">
        <v>3000</v>
      </c>
      <c r="E120" s="255" t="s">
        <v>391</v>
      </c>
      <c r="F120" s="244">
        <v>2000</v>
      </c>
      <c r="G120" s="244">
        <v>0</v>
      </c>
      <c r="H120" s="109"/>
    </row>
    <row r="121" spans="1:8" x14ac:dyDescent="0.25">
      <c r="A121" s="164"/>
      <c r="B121" s="166"/>
      <c r="C121" s="168"/>
      <c r="D121" s="183"/>
      <c r="E121" s="55" t="s">
        <v>394</v>
      </c>
      <c r="F121" s="244">
        <v>0</v>
      </c>
      <c r="G121" s="244">
        <v>0</v>
      </c>
      <c r="H121" s="109"/>
    </row>
    <row r="122" spans="1:8" ht="15.75" thickBot="1" x14ac:dyDescent="0.3">
      <c r="A122" s="164"/>
      <c r="B122" s="166"/>
      <c r="C122" s="174"/>
      <c r="D122" s="184"/>
      <c r="E122" s="243" t="s">
        <v>392</v>
      </c>
      <c r="F122" s="53">
        <v>1000</v>
      </c>
      <c r="G122" s="53">
        <v>0</v>
      </c>
      <c r="H122" s="266"/>
    </row>
    <row r="123" spans="1:8" x14ac:dyDescent="0.25">
      <c r="A123" s="164"/>
      <c r="B123" s="166"/>
      <c r="C123" s="168" t="s">
        <v>114</v>
      </c>
      <c r="D123" s="183">
        <v>500</v>
      </c>
      <c r="E123" s="255" t="s">
        <v>391</v>
      </c>
      <c r="F123" s="244">
        <v>500</v>
      </c>
      <c r="G123" s="244">
        <v>0</v>
      </c>
      <c r="H123" s="109"/>
    </row>
    <row r="124" spans="1:8" x14ac:dyDescent="0.25">
      <c r="A124" s="164"/>
      <c r="B124" s="166"/>
      <c r="C124" s="168"/>
      <c r="D124" s="183"/>
      <c r="E124" s="55" t="s">
        <v>394</v>
      </c>
      <c r="F124" s="244">
        <v>0</v>
      </c>
      <c r="G124" s="244">
        <v>0</v>
      </c>
      <c r="H124" s="109"/>
    </row>
    <row r="125" spans="1:8" ht="15.75" thickBot="1" x14ac:dyDescent="0.3">
      <c r="A125" s="164"/>
      <c r="B125" s="166"/>
      <c r="C125" s="174"/>
      <c r="D125" s="184"/>
      <c r="E125" s="243" t="s">
        <v>392</v>
      </c>
      <c r="F125" s="53">
        <v>0</v>
      </c>
      <c r="G125" s="53">
        <v>0</v>
      </c>
      <c r="H125" s="266"/>
    </row>
    <row r="126" spans="1:8" x14ac:dyDescent="0.25">
      <c r="A126" s="164"/>
      <c r="B126" s="166"/>
      <c r="C126" s="168" t="s">
        <v>115</v>
      </c>
      <c r="D126" s="183">
        <v>1000</v>
      </c>
      <c r="E126" s="255" t="s">
        <v>391</v>
      </c>
      <c r="F126" s="244">
        <v>0</v>
      </c>
      <c r="G126" s="244">
        <v>0</v>
      </c>
      <c r="H126" s="242"/>
    </row>
    <row r="127" spans="1:8" x14ac:dyDescent="0.25">
      <c r="A127" s="164"/>
      <c r="B127" s="166"/>
      <c r="C127" s="168"/>
      <c r="D127" s="183"/>
      <c r="E127" s="55" t="s">
        <v>394</v>
      </c>
      <c r="F127" s="244">
        <v>0</v>
      </c>
      <c r="G127" s="244">
        <v>0</v>
      </c>
      <c r="H127" s="109"/>
    </row>
    <row r="128" spans="1:8" ht="15.75" thickBot="1" x14ac:dyDescent="0.3">
      <c r="A128" s="164"/>
      <c r="B128" s="166"/>
      <c r="C128" s="174"/>
      <c r="D128" s="184"/>
      <c r="E128" s="243" t="s">
        <v>392</v>
      </c>
      <c r="F128" s="53">
        <v>1000</v>
      </c>
      <c r="G128" s="53">
        <v>0</v>
      </c>
      <c r="H128" s="266"/>
    </row>
    <row r="129" spans="1:8" x14ac:dyDescent="0.25">
      <c r="A129" s="164"/>
      <c r="B129" s="166"/>
      <c r="C129" s="168" t="s">
        <v>616</v>
      </c>
      <c r="D129" s="169">
        <v>40000</v>
      </c>
      <c r="E129" s="255" t="s">
        <v>391</v>
      </c>
      <c r="F129" s="244">
        <v>0</v>
      </c>
      <c r="G129" s="244">
        <v>0</v>
      </c>
      <c r="H129" s="109"/>
    </row>
    <row r="130" spans="1:8" x14ac:dyDescent="0.25">
      <c r="A130" s="164"/>
      <c r="B130" s="166"/>
      <c r="C130" s="168"/>
      <c r="D130" s="169"/>
      <c r="E130" s="55" t="s">
        <v>394</v>
      </c>
      <c r="F130" s="244">
        <v>0</v>
      </c>
      <c r="G130" s="244">
        <v>0</v>
      </c>
      <c r="H130" s="109"/>
    </row>
    <row r="131" spans="1:8" ht="15.75" thickBot="1" x14ac:dyDescent="0.3">
      <c r="A131" s="164"/>
      <c r="B131" s="166"/>
      <c r="C131" s="174"/>
      <c r="D131" s="186"/>
      <c r="E131" s="243" t="s">
        <v>392</v>
      </c>
      <c r="F131" s="53">
        <v>40000</v>
      </c>
      <c r="G131" s="53">
        <v>0</v>
      </c>
      <c r="H131" s="266" t="s">
        <v>321</v>
      </c>
    </row>
    <row r="132" spans="1:8" x14ac:dyDescent="0.25">
      <c r="A132" s="164"/>
      <c r="B132" s="187" t="s">
        <v>231</v>
      </c>
      <c r="C132" s="170" t="s">
        <v>109</v>
      </c>
      <c r="D132" s="160">
        <v>10908</v>
      </c>
      <c r="E132" s="239" t="s">
        <v>393</v>
      </c>
      <c r="F132" s="247">
        <v>0</v>
      </c>
      <c r="G132" s="247">
        <v>0</v>
      </c>
      <c r="H132" s="242"/>
    </row>
    <row r="133" spans="1:8" ht="45.75" thickBot="1" x14ac:dyDescent="0.3">
      <c r="A133" s="164"/>
      <c r="B133" s="188"/>
      <c r="C133" s="177"/>
      <c r="D133" s="162"/>
      <c r="E133" s="245" t="s">
        <v>519</v>
      </c>
      <c r="F133" s="53">
        <v>10908</v>
      </c>
      <c r="G133" s="53">
        <v>7692</v>
      </c>
      <c r="H133" s="266" t="s">
        <v>525</v>
      </c>
    </row>
    <row r="134" spans="1:8" x14ac:dyDescent="0.25">
      <c r="A134" s="164"/>
      <c r="B134" s="188"/>
      <c r="C134" s="170" t="s">
        <v>111</v>
      </c>
      <c r="D134" s="160">
        <v>4092</v>
      </c>
      <c r="E134" s="239" t="s">
        <v>393</v>
      </c>
      <c r="F134" s="247">
        <v>0</v>
      </c>
      <c r="G134" s="247">
        <v>0</v>
      </c>
      <c r="H134" s="242"/>
    </row>
    <row r="135" spans="1:8" x14ac:dyDescent="0.25">
      <c r="A135" s="164"/>
      <c r="B135" s="188"/>
      <c r="C135" s="171"/>
      <c r="D135" s="161"/>
      <c r="E135" s="243" t="s">
        <v>519</v>
      </c>
      <c r="F135" s="56">
        <v>0</v>
      </c>
      <c r="G135" s="56">
        <v>0</v>
      </c>
      <c r="H135" s="109" t="s">
        <v>531</v>
      </c>
    </row>
    <row r="136" spans="1:8" ht="15.75" thickBot="1" x14ac:dyDescent="0.3">
      <c r="A136" s="164"/>
      <c r="B136" s="188"/>
      <c r="C136" s="171"/>
      <c r="D136" s="161"/>
      <c r="E136" s="243" t="s">
        <v>609</v>
      </c>
      <c r="F136" s="56">
        <v>4092</v>
      </c>
      <c r="G136" s="56">
        <v>0</v>
      </c>
      <c r="H136" s="109"/>
    </row>
    <row r="137" spans="1:8" ht="15.75" thickBot="1" x14ac:dyDescent="0.3">
      <c r="A137" s="164"/>
      <c r="B137" s="180" t="s">
        <v>233</v>
      </c>
      <c r="C137" s="81" t="s">
        <v>109</v>
      </c>
      <c r="D137" s="82">
        <v>13333.33</v>
      </c>
      <c r="E137" s="239" t="s">
        <v>611</v>
      </c>
      <c r="F137" s="247">
        <v>13333.33</v>
      </c>
      <c r="G137" s="247">
        <v>0</v>
      </c>
      <c r="H137" s="242"/>
    </row>
    <row r="138" spans="1:8" ht="15.75" thickBot="1" x14ac:dyDescent="0.3">
      <c r="A138" s="164"/>
      <c r="B138" s="181"/>
      <c r="C138" s="81" t="s">
        <v>112</v>
      </c>
      <c r="D138" s="82">
        <v>1666.67</v>
      </c>
      <c r="E138" s="239" t="s">
        <v>611</v>
      </c>
      <c r="F138" s="247">
        <v>1666.67</v>
      </c>
      <c r="G138" s="247">
        <v>0</v>
      </c>
      <c r="H138" s="242"/>
    </row>
    <row r="139" spans="1:8" x14ac:dyDescent="0.25">
      <c r="A139" s="164"/>
      <c r="B139" s="180" t="s">
        <v>643</v>
      </c>
      <c r="C139" s="170" t="s">
        <v>109</v>
      </c>
      <c r="D139" s="160">
        <v>4000</v>
      </c>
      <c r="E139" s="239" t="s">
        <v>611</v>
      </c>
      <c r="F139" s="247">
        <v>0</v>
      </c>
      <c r="G139" s="247">
        <v>0</v>
      </c>
      <c r="H139" s="242"/>
    </row>
    <row r="140" spans="1:8" x14ac:dyDescent="0.25">
      <c r="A140" s="164"/>
      <c r="B140" s="181"/>
      <c r="C140" s="171"/>
      <c r="D140" s="161"/>
      <c r="E140" s="243" t="s">
        <v>612</v>
      </c>
      <c r="F140" s="56">
        <v>0</v>
      </c>
      <c r="G140" s="56">
        <v>0</v>
      </c>
      <c r="H140" s="109"/>
    </row>
    <row r="141" spans="1:8" ht="15.75" thickBot="1" x14ac:dyDescent="0.3">
      <c r="A141" s="164"/>
      <c r="B141" s="181"/>
      <c r="C141" s="171"/>
      <c r="D141" s="161"/>
      <c r="E141" s="243" t="s">
        <v>613</v>
      </c>
      <c r="F141" s="267">
        <v>4000</v>
      </c>
      <c r="G141" s="267">
        <v>3000</v>
      </c>
      <c r="H141" s="109" t="s">
        <v>886</v>
      </c>
    </row>
    <row r="142" spans="1:8" x14ac:dyDescent="0.25">
      <c r="A142" s="164"/>
      <c r="B142" s="181"/>
      <c r="C142" s="170" t="s">
        <v>112</v>
      </c>
      <c r="D142" s="160">
        <v>2000</v>
      </c>
      <c r="E142" s="239" t="s">
        <v>611</v>
      </c>
      <c r="F142" s="247">
        <v>0</v>
      </c>
      <c r="G142" s="247">
        <v>0</v>
      </c>
      <c r="H142" s="242"/>
    </row>
    <row r="143" spans="1:8" x14ac:dyDescent="0.25">
      <c r="A143" s="164"/>
      <c r="B143" s="181"/>
      <c r="C143" s="171"/>
      <c r="D143" s="161"/>
      <c r="E143" s="243" t="s">
        <v>612</v>
      </c>
      <c r="F143" s="56">
        <v>0</v>
      </c>
      <c r="G143" s="56">
        <v>0</v>
      </c>
      <c r="H143" s="109"/>
    </row>
    <row r="144" spans="1:8" ht="15.75" thickBot="1" x14ac:dyDescent="0.3">
      <c r="A144" s="164"/>
      <c r="B144" s="181"/>
      <c r="C144" s="171"/>
      <c r="D144" s="161"/>
      <c r="E144" s="243" t="s">
        <v>613</v>
      </c>
      <c r="F144" s="267">
        <v>2000</v>
      </c>
      <c r="G144" s="56">
        <v>0</v>
      </c>
      <c r="H144" s="109"/>
    </row>
    <row r="145" spans="1:8" ht="30.75" thickBot="1" x14ac:dyDescent="0.3">
      <c r="A145" s="164"/>
      <c r="B145" s="92" t="s">
        <v>284</v>
      </c>
      <c r="C145" s="93" t="s">
        <v>830</v>
      </c>
      <c r="D145" s="65"/>
      <c r="E145" s="252" t="s">
        <v>612</v>
      </c>
      <c r="F145" s="253"/>
      <c r="G145" s="268">
        <v>6000</v>
      </c>
      <c r="H145" s="254" t="s">
        <v>887</v>
      </c>
    </row>
    <row r="146" spans="1:8" ht="14.45" customHeight="1" x14ac:dyDescent="0.25">
      <c r="A146" s="164" t="s">
        <v>87</v>
      </c>
      <c r="B146" s="195" t="s">
        <v>657</v>
      </c>
      <c r="C146" s="170" t="s">
        <v>109</v>
      </c>
      <c r="D146" s="197">
        <v>55000</v>
      </c>
      <c r="E146" s="239" t="s">
        <v>392</v>
      </c>
      <c r="F146" s="269">
        <v>21150</v>
      </c>
      <c r="G146" s="269">
        <v>30000</v>
      </c>
      <c r="H146" s="242"/>
    </row>
    <row r="147" spans="1:8" x14ac:dyDescent="0.25">
      <c r="A147" s="164"/>
      <c r="B147" s="196"/>
      <c r="C147" s="171"/>
      <c r="D147" s="198"/>
      <c r="E147" s="243" t="s">
        <v>393</v>
      </c>
      <c r="F147" s="262">
        <v>6350</v>
      </c>
      <c r="G147" s="262">
        <v>2900</v>
      </c>
      <c r="H147" s="109"/>
    </row>
    <row r="148" spans="1:8" x14ac:dyDescent="0.25">
      <c r="A148" s="164"/>
      <c r="B148" s="196"/>
      <c r="C148" s="171"/>
      <c r="D148" s="198"/>
      <c r="E148" s="243" t="s">
        <v>519</v>
      </c>
      <c r="F148" s="262">
        <v>7800</v>
      </c>
      <c r="G148" s="262">
        <v>600</v>
      </c>
      <c r="H148" s="109"/>
    </row>
    <row r="149" spans="1:8" x14ac:dyDescent="0.25">
      <c r="A149" s="164"/>
      <c r="B149" s="196"/>
      <c r="C149" s="171"/>
      <c r="D149" s="198"/>
      <c r="E149" s="243" t="s">
        <v>609</v>
      </c>
      <c r="F149" s="56">
        <v>0</v>
      </c>
      <c r="G149" s="270">
        <v>1780</v>
      </c>
      <c r="H149" s="109"/>
    </row>
    <row r="150" spans="1:8" x14ac:dyDescent="0.25">
      <c r="A150" s="164"/>
      <c r="B150" s="196"/>
      <c r="C150" s="171"/>
      <c r="D150" s="161"/>
      <c r="E150" s="243" t="s">
        <v>610</v>
      </c>
      <c r="F150" s="56">
        <v>1915.62</v>
      </c>
      <c r="G150" s="56">
        <v>12640</v>
      </c>
      <c r="H150" s="109"/>
    </row>
    <row r="151" spans="1:8" x14ac:dyDescent="0.25">
      <c r="A151" s="164"/>
      <c r="B151" s="196"/>
      <c r="C151" s="171"/>
      <c r="D151" s="161"/>
      <c r="E151" s="243" t="s">
        <v>611</v>
      </c>
      <c r="F151" s="271">
        <v>13089.13</v>
      </c>
      <c r="G151" s="56">
        <v>11800</v>
      </c>
      <c r="H151" s="109" t="s">
        <v>809</v>
      </c>
    </row>
    <row r="152" spans="1:8" x14ac:dyDescent="0.25">
      <c r="A152" s="164"/>
      <c r="B152" s="196"/>
      <c r="C152" s="171"/>
      <c r="D152" s="161"/>
      <c r="E152" s="243" t="s">
        <v>612</v>
      </c>
      <c r="F152" s="264">
        <v>2360.5</v>
      </c>
      <c r="G152" s="264">
        <v>3031</v>
      </c>
      <c r="H152" s="109"/>
    </row>
    <row r="153" spans="1:8" x14ac:dyDescent="0.25">
      <c r="A153" s="164"/>
      <c r="B153" s="196"/>
      <c r="C153" s="171"/>
      <c r="D153" s="161"/>
      <c r="E153" s="243" t="s">
        <v>613</v>
      </c>
      <c r="F153" s="56">
        <v>0</v>
      </c>
      <c r="G153" s="56">
        <v>0</v>
      </c>
      <c r="H153" s="109"/>
    </row>
    <row r="154" spans="1:8" ht="15.75" thickBot="1" x14ac:dyDescent="0.3">
      <c r="A154" s="164"/>
      <c r="B154" s="196"/>
      <c r="C154" s="171"/>
      <c r="D154" s="161"/>
      <c r="E154" s="243" t="s">
        <v>614</v>
      </c>
      <c r="F154" s="56">
        <v>0</v>
      </c>
      <c r="G154" s="56">
        <v>0</v>
      </c>
      <c r="H154" s="248"/>
    </row>
    <row r="155" spans="1:8" x14ac:dyDescent="0.25">
      <c r="A155" s="164"/>
      <c r="B155" s="196"/>
      <c r="C155" s="170" t="s">
        <v>108</v>
      </c>
      <c r="D155" s="198"/>
      <c r="E155" s="239" t="s">
        <v>519</v>
      </c>
      <c r="F155" s="269">
        <v>0</v>
      </c>
      <c r="G155" s="269">
        <v>0</v>
      </c>
      <c r="H155" s="242"/>
    </row>
    <row r="156" spans="1:8" x14ac:dyDescent="0.25">
      <c r="A156" s="164"/>
      <c r="B156" s="196"/>
      <c r="C156" s="171"/>
      <c r="D156" s="198"/>
      <c r="E156" s="243" t="s">
        <v>609</v>
      </c>
      <c r="F156" s="56">
        <v>0</v>
      </c>
      <c r="G156" s="56">
        <v>0</v>
      </c>
      <c r="H156" s="109"/>
    </row>
    <row r="157" spans="1:8" x14ac:dyDescent="0.25">
      <c r="A157" s="164"/>
      <c r="B157" s="196"/>
      <c r="C157" s="171"/>
      <c r="D157" s="161"/>
      <c r="E157" s="243" t="s">
        <v>610</v>
      </c>
      <c r="F157" s="56">
        <v>0</v>
      </c>
      <c r="G157" s="56">
        <v>0</v>
      </c>
      <c r="H157" s="109"/>
    </row>
    <row r="158" spans="1:8" x14ac:dyDescent="0.25">
      <c r="A158" s="164"/>
      <c r="B158" s="196"/>
      <c r="C158" s="171"/>
      <c r="D158" s="161"/>
      <c r="E158" s="243" t="s">
        <v>611</v>
      </c>
      <c r="F158" s="56">
        <v>0</v>
      </c>
      <c r="G158" s="56">
        <v>0</v>
      </c>
      <c r="H158" s="109"/>
    </row>
    <row r="159" spans="1:8" x14ac:dyDescent="0.25">
      <c r="A159" s="164"/>
      <c r="B159" s="196"/>
      <c r="C159" s="171"/>
      <c r="D159" s="161"/>
      <c r="E159" s="243" t="s">
        <v>612</v>
      </c>
      <c r="F159" s="56">
        <v>0</v>
      </c>
      <c r="G159" s="56">
        <v>0</v>
      </c>
      <c r="H159" s="109"/>
    </row>
    <row r="160" spans="1:8" x14ac:dyDescent="0.25">
      <c r="A160" s="164"/>
      <c r="B160" s="196"/>
      <c r="C160" s="171"/>
      <c r="D160" s="161"/>
      <c r="E160" s="243" t="s">
        <v>613</v>
      </c>
      <c r="F160" s="56">
        <v>0</v>
      </c>
      <c r="G160" s="56">
        <v>0</v>
      </c>
      <c r="H160" s="109"/>
    </row>
    <row r="161" spans="1:8" ht="15.75" thickBot="1" x14ac:dyDescent="0.3">
      <c r="A161" s="164"/>
      <c r="B161" s="196"/>
      <c r="C161" s="171"/>
      <c r="D161" s="161"/>
      <c r="E161" s="243" t="s">
        <v>614</v>
      </c>
      <c r="F161" s="56">
        <v>0</v>
      </c>
      <c r="G161" s="56">
        <v>0</v>
      </c>
      <c r="H161" s="248"/>
    </row>
    <row r="162" spans="1:8" x14ac:dyDescent="0.25">
      <c r="A162" s="164"/>
      <c r="B162" s="196"/>
      <c r="C162" s="158" t="s">
        <v>111</v>
      </c>
      <c r="D162" s="198"/>
      <c r="E162" s="239" t="s">
        <v>519</v>
      </c>
      <c r="F162" s="269">
        <v>870</v>
      </c>
      <c r="G162" s="269">
        <v>0</v>
      </c>
      <c r="H162" s="242"/>
    </row>
    <row r="163" spans="1:8" x14ac:dyDescent="0.25">
      <c r="A163" s="164"/>
      <c r="B163" s="196"/>
      <c r="C163" s="159"/>
      <c r="D163" s="198"/>
      <c r="E163" s="243" t="s">
        <v>609</v>
      </c>
      <c r="F163" s="56">
        <v>0</v>
      </c>
      <c r="G163" s="270">
        <v>1780</v>
      </c>
      <c r="H163" s="109"/>
    </row>
    <row r="164" spans="1:8" ht="15" customHeight="1" x14ac:dyDescent="0.25">
      <c r="A164" s="164"/>
      <c r="B164" s="196"/>
      <c r="C164" s="159"/>
      <c r="D164" s="161"/>
      <c r="E164" s="243" t="s">
        <v>610</v>
      </c>
      <c r="F164" s="56">
        <v>0</v>
      </c>
      <c r="G164" s="56">
        <v>0</v>
      </c>
      <c r="H164" s="109"/>
    </row>
    <row r="165" spans="1:8" ht="15" customHeight="1" x14ac:dyDescent="0.25">
      <c r="A165" s="164"/>
      <c r="B165" s="196"/>
      <c r="C165" s="159"/>
      <c r="D165" s="161"/>
      <c r="E165" s="243" t="s">
        <v>611</v>
      </c>
      <c r="F165" s="56">
        <v>0</v>
      </c>
      <c r="G165" s="56">
        <v>0</v>
      </c>
      <c r="H165" s="109"/>
    </row>
    <row r="166" spans="1:8" ht="15" customHeight="1" x14ac:dyDescent="0.25">
      <c r="A166" s="164"/>
      <c r="B166" s="196"/>
      <c r="C166" s="159"/>
      <c r="D166" s="161"/>
      <c r="E166" s="243" t="s">
        <v>612</v>
      </c>
      <c r="F166" s="56">
        <v>0</v>
      </c>
      <c r="G166" s="56">
        <v>0</v>
      </c>
      <c r="H166" s="109"/>
    </row>
    <row r="167" spans="1:8" ht="15" customHeight="1" x14ac:dyDescent="0.25">
      <c r="A167" s="164"/>
      <c r="B167" s="196"/>
      <c r="C167" s="159"/>
      <c r="D167" s="161"/>
      <c r="E167" s="243" t="s">
        <v>613</v>
      </c>
      <c r="F167" s="56">
        <v>0</v>
      </c>
      <c r="G167" s="56">
        <v>590</v>
      </c>
      <c r="H167" s="109"/>
    </row>
    <row r="168" spans="1:8" ht="15" customHeight="1" thickBot="1" x14ac:dyDescent="0.3">
      <c r="A168" s="164"/>
      <c r="B168" s="196"/>
      <c r="C168" s="179"/>
      <c r="D168" s="162"/>
      <c r="E168" s="245" t="s">
        <v>614</v>
      </c>
      <c r="F168" s="53">
        <v>1464.75</v>
      </c>
      <c r="G168" s="53">
        <v>0</v>
      </c>
      <c r="H168" s="246"/>
    </row>
    <row r="169" spans="1:8" ht="30" x14ac:dyDescent="0.25">
      <c r="A169" s="164"/>
      <c r="B169" s="196"/>
      <c r="C169" s="158" t="s">
        <v>113</v>
      </c>
      <c r="D169" s="199"/>
      <c r="E169" s="239" t="s">
        <v>519</v>
      </c>
      <c r="F169" s="272"/>
      <c r="G169" s="269">
        <v>35500</v>
      </c>
      <c r="H169" s="242" t="s">
        <v>1057</v>
      </c>
    </row>
    <row r="170" spans="1:8" x14ac:dyDescent="0.25">
      <c r="A170" s="164"/>
      <c r="B170" s="72"/>
      <c r="C170" s="159"/>
      <c r="D170" s="200"/>
      <c r="E170" s="243" t="s">
        <v>609</v>
      </c>
      <c r="F170" s="273"/>
      <c r="G170" s="270">
        <v>1360</v>
      </c>
      <c r="H170" s="109" t="s">
        <v>630</v>
      </c>
    </row>
    <row r="171" spans="1:8" x14ac:dyDescent="0.25">
      <c r="A171" s="164"/>
      <c r="B171" s="72"/>
      <c r="C171" s="159"/>
      <c r="D171" s="200"/>
      <c r="E171" s="243" t="s">
        <v>612</v>
      </c>
      <c r="F171" s="273"/>
      <c r="G171" s="56">
        <v>0</v>
      </c>
      <c r="H171" s="109"/>
    </row>
    <row r="172" spans="1:8" x14ac:dyDescent="0.25">
      <c r="A172" s="164"/>
      <c r="B172" s="72"/>
      <c r="C172" s="159"/>
      <c r="D172" s="200"/>
      <c r="E172" s="243" t="s">
        <v>613</v>
      </c>
      <c r="F172" s="273"/>
      <c r="G172" s="56">
        <v>0</v>
      </c>
      <c r="H172" s="109"/>
    </row>
    <row r="173" spans="1:8" ht="15.75" thickBot="1" x14ac:dyDescent="0.3">
      <c r="A173" s="164"/>
      <c r="B173" s="72"/>
      <c r="C173" s="179"/>
      <c r="D173" s="201"/>
      <c r="E173" s="245" t="s">
        <v>614</v>
      </c>
      <c r="F173" s="274"/>
      <c r="G173" s="53">
        <v>0</v>
      </c>
      <c r="H173" s="266"/>
    </row>
    <row r="174" spans="1:8" ht="60.75" thickBot="1" x14ac:dyDescent="0.3">
      <c r="A174" s="164"/>
      <c r="B174" s="85" t="s">
        <v>643</v>
      </c>
      <c r="C174" s="86" t="s">
        <v>108</v>
      </c>
      <c r="D174" s="99">
        <v>6000</v>
      </c>
      <c r="E174" s="239" t="s">
        <v>611</v>
      </c>
      <c r="F174" s="247">
        <v>6000</v>
      </c>
      <c r="G174" s="247">
        <v>0</v>
      </c>
      <c r="H174" s="242"/>
    </row>
    <row r="175" spans="1:8" x14ac:dyDescent="0.25">
      <c r="A175" s="163" t="s">
        <v>89</v>
      </c>
      <c r="B175" s="165" t="s">
        <v>119</v>
      </c>
      <c r="C175" s="167" t="s">
        <v>107</v>
      </c>
      <c r="D175" s="169">
        <v>15000</v>
      </c>
      <c r="E175" s="239" t="s">
        <v>391</v>
      </c>
      <c r="F175" s="275">
        <v>0</v>
      </c>
      <c r="G175" s="275">
        <v>0</v>
      </c>
      <c r="H175" s="242" t="s">
        <v>381</v>
      </c>
    </row>
    <row r="176" spans="1:8" x14ac:dyDescent="0.25">
      <c r="A176" s="164"/>
      <c r="B176" s="166"/>
      <c r="C176" s="168"/>
      <c r="D176" s="169"/>
      <c r="E176" s="243" t="s">
        <v>394</v>
      </c>
      <c r="F176" s="276">
        <v>0</v>
      </c>
      <c r="G176" s="276">
        <v>0</v>
      </c>
      <c r="H176" s="109" t="s">
        <v>382</v>
      </c>
    </row>
    <row r="177" spans="1:8" x14ac:dyDescent="0.25">
      <c r="A177" s="164"/>
      <c r="B177" s="166"/>
      <c r="C177" s="168"/>
      <c r="D177" s="169"/>
      <c r="E177" s="243" t="s">
        <v>392</v>
      </c>
      <c r="F177" s="276">
        <v>0</v>
      </c>
      <c r="G177" s="276">
        <v>0</v>
      </c>
      <c r="H177" s="109"/>
    </row>
    <row r="178" spans="1:8" x14ac:dyDescent="0.25">
      <c r="A178" s="164"/>
      <c r="B178" s="166"/>
      <c r="C178" s="168"/>
      <c r="D178" s="169"/>
      <c r="E178" s="243" t="s">
        <v>393</v>
      </c>
      <c r="F178" s="276">
        <v>1600</v>
      </c>
      <c r="G178" s="276">
        <v>900</v>
      </c>
      <c r="H178" s="109"/>
    </row>
    <row r="179" spans="1:8" x14ac:dyDescent="0.25">
      <c r="A179" s="164"/>
      <c r="B179" s="166"/>
      <c r="C179" s="168"/>
      <c r="D179" s="169"/>
      <c r="E179" s="243" t="s">
        <v>519</v>
      </c>
      <c r="F179" s="276">
        <v>1600</v>
      </c>
      <c r="G179" s="276">
        <v>900</v>
      </c>
      <c r="H179" s="109"/>
    </row>
    <row r="180" spans="1:8" x14ac:dyDescent="0.25">
      <c r="A180" s="164"/>
      <c r="B180" s="166"/>
      <c r="C180" s="168"/>
      <c r="D180" s="169"/>
      <c r="E180" s="243" t="s">
        <v>609</v>
      </c>
      <c r="F180" s="270">
        <v>0</v>
      </c>
      <c r="G180" s="270">
        <v>0</v>
      </c>
      <c r="H180" s="109" t="s">
        <v>639</v>
      </c>
    </row>
    <row r="181" spans="1:8" x14ac:dyDescent="0.25">
      <c r="A181" s="164"/>
      <c r="B181" s="166"/>
      <c r="C181" s="168"/>
      <c r="D181" s="169"/>
      <c r="E181" s="243" t="s">
        <v>610</v>
      </c>
      <c r="F181" s="56">
        <v>0</v>
      </c>
      <c r="G181" s="56">
        <v>0</v>
      </c>
      <c r="H181" s="109"/>
    </row>
    <row r="182" spans="1:8" x14ac:dyDescent="0.25">
      <c r="A182" s="164"/>
      <c r="B182" s="166"/>
      <c r="C182" s="168"/>
      <c r="D182" s="169"/>
      <c r="E182" s="243" t="s">
        <v>611</v>
      </c>
      <c r="F182" s="56">
        <v>0</v>
      </c>
      <c r="G182" s="56">
        <v>0</v>
      </c>
      <c r="H182" s="109"/>
    </row>
    <row r="183" spans="1:8" x14ac:dyDescent="0.25">
      <c r="A183" s="164"/>
      <c r="B183" s="166"/>
      <c r="C183" s="168"/>
      <c r="D183" s="169"/>
      <c r="E183" s="243" t="s">
        <v>612</v>
      </c>
      <c r="F183" s="56">
        <v>0</v>
      </c>
      <c r="G183" s="56">
        <v>0</v>
      </c>
      <c r="H183" s="109"/>
    </row>
    <row r="184" spans="1:8" x14ac:dyDescent="0.25">
      <c r="A184" s="164"/>
      <c r="B184" s="166"/>
      <c r="C184" s="168"/>
      <c r="D184" s="169"/>
      <c r="E184" s="243" t="s">
        <v>613</v>
      </c>
      <c r="F184" s="56">
        <v>0</v>
      </c>
      <c r="G184" s="56">
        <v>0</v>
      </c>
      <c r="H184" s="109"/>
    </row>
    <row r="185" spans="1:8" ht="15.75" thickBot="1" x14ac:dyDescent="0.3">
      <c r="A185" s="164"/>
      <c r="B185" s="166"/>
      <c r="C185" s="168"/>
      <c r="D185" s="169"/>
      <c r="E185" s="245" t="s">
        <v>614</v>
      </c>
      <c r="F185" s="53">
        <v>0</v>
      </c>
      <c r="G185" s="53">
        <v>0</v>
      </c>
      <c r="H185" s="246"/>
    </row>
    <row r="186" spans="1:8" x14ac:dyDescent="0.25">
      <c r="A186" s="164"/>
      <c r="B186" s="166"/>
      <c r="C186" s="170" t="s">
        <v>112</v>
      </c>
      <c r="D186" s="172"/>
      <c r="E186" s="239" t="s">
        <v>391</v>
      </c>
      <c r="F186" s="275">
        <v>0</v>
      </c>
      <c r="G186" s="275">
        <v>0</v>
      </c>
      <c r="H186" s="242"/>
    </row>
    <row r="187" spans="1:8" x14ac:dyDescent="0.25">
      <c r="A187" s="164"/>
      <c r="B187" s="166"/>
      <c r="C187" s="171"/>
      <c r="D187" s="173"/>
      <c r="E187" s="243" t="s">
        <v>394</v>
      </c>
      <c r="F187" s="276">
        <v>0</v>
      </c>
      <c r="G187" s="276">
        <v>0</v>
      </c>
      <c r="H187" s="109"/>
    </row>
    <row r="188" spans="1:8" x14ac:dyDescent="0.25">
      <c r="A188" s="164"/>
      <c r="B188" s="166"/>
      <c r="C188" s="171"/>
      <c r="D188" s="173"/>
      <c r="E188" s="243" t="s">
        <v>392</v>
      </c>
      <c r="F188" s="276">
        <v>12150</v>
      </c>
      <c r="G188" s="276">
        <v>4600</v>
      </c>
      <c r="H188" s="109" t="s">
        <v>383</v>
      </c>
    </row>
    <row r="189" spans="1:8" x14ac:dyDescent="0.25">
      <c r="A189" s="164"/>
      <c r="B189" s="166"/>
      <c r="C189" s="171"/>
      <c r="D189" s="173"/>
      <c r="E189" s="243" t="s">
        <v>393</v>
      </c>
      <c r="F189" s="276">
        <v>0</v>
      </c>
      <c r="G189" s="276">
        <v>0</v>
      </c>
      <c r="H189" s="109"/>
    </row>
    <row r="190" spans="1:8" x14ac:dyDescent="0.25">
      <c r="A190" s="164"/>
      <c r="B190" s="166"/>
      <c r="C190" s="171"/>
      <c r="D190" s="173"/>
      <c r="E190" s="243" t="s">
        <v>609</v>
      </c>
      <c r="F190" s="270">
        <v>0</v>
      </c>
      <c r="G190" s="270">
        <v>0</v>
      </c>
      <c r="H190" s="109" t="s">
        <v>639</v>
      </c>
    </row>
    <row r="191" spans="1:8" x14ac:dyDescent="0.25">
      <c r="A191" s="164"/>
      <c r="B191" s="166"/>
      <c r="C191" s="171"/>
      <c r="D191" s="173"/>
      <c r="E191" s="243" t="s">
        <v>610</v>
      </c>
      <c r="F191" s="56">
        <v>0</v>
      </c>
      <c r="G191" s="56">
        <v>0</v>
      </c>
      <c r="H191" s="109"/>
    </row>
    <row r="192" spans="1:8" x14ac:dyDescent="0.25">
      <c r="A192" s="164"/>
      <c r="B192" s="166"/>
      <c r="C192" s="171"/>
      <c r="D192" s="173"/>
      <c r="E192" s="243" t="s">
        <v>611</v>
      </c>
      <c r="F192" s="56">
        <v>0</v>
      </c>
      <c r="G192" s="56">
        <v>0</v>
      </c>
      <c r="H192" s="109"/>
    </row>
    <row r="193" spans="1:8" x14ac:dyDescent="0.25">
      <c r="A193" s="164"/>
      <c r="B193" s="166"/>
      <c r="C193" s="171"/>
      <c r="D193" s="173"/>
      <c r="E193" s="243" t="s">
        <v>612</v>
      </c>
      <c r="F193" s="56">
        <v>0</v>
      </c>
      <c r="G193" s="56">
        <v>0</v>
      </c>
      <c r="H193" s="109"/>
    </row>
    <row r="194" spans="1:8" x14ac:dyDescent="0.25">
      <c r="A194" s="164"/>
      <c r="B194" s="166"/>
      <c r="C194" s="171"/>
      <c r="D194" s="173"/>
      <c r="E194" s="243" t="s">
        <v>613</v>
      </c>
      <c r="F194" s="56">
        <v>0</v>
      </c>
      <c r="G194" s="56">
        <v>0</v>
      </c>
      <c r="H194" s="109"/>
    </row>
    <row r="195" spans="1:8" ht="15.75" thickBot="1" x14ac:dyDescent="0.3">
      <c r="A195" s="164"/>
      <c r="B195" s="166"/>
      <c r="C195" s="171"/>
      <c r="D195" s="173"/>
      <c r="E195" s="245" t="s">
        <v>614</v>
      </c>
      <c r="F195" s="53">
        <v>0</v>
      </c>
      <c r="G195" s="53">
        <v>0</v>
      </c>
      <c r="H195" s="246"/>
    </row>
    <row r="196" spans="1:8" x14ac:dyDescent="0.25">
      <c r="A196" s="164"/>
      <c r="B196" s="166"/>
      <c r="C196" s="167" t="s">
        <v>113</v>
      </c>
      <c r="D196" s="202">
        <v>5000</v>
      </c>
      <c r="E196" s="239" t="s">
        <v>391</v>
      </c>
      <c r="F196" s="275">
        <v>0</v>
      </c>
      <c r="G196" s="275">
        <v>0</v>
      </c>
      <c r="H196" s="242"/>
    </row>
    <row r="197" spans="1:8" x14ac:dyDescent="0.25">
      <c r="A197" s="164"/>
      <c r="B197" s="166"/>
      <c r="C197" s="168"/>
      <c r="D197" s="169"/>
      <c r="E197" s="55" t="s">
        <v>394</v>
      </c>
      <c r="F197" s="276">
        <v>0</v>
      </c>
      <c r="G197" s="276">
        <v>0</v>
      </c>
      <c r="H197" s="109"/>
    </row>
    <row r="198" spans="1:8" ht="15.75" thickBot="1" x14ac:dyDescent="0.3">
      <c r="A198" s="164"/>
      <c r="B198" s="166"/>
      <c r="C198" s="174"/>
      <c r="D198" s="186"/>
      <c r="E198" s="245" t="s">
        <v>392</v>
      </c>
      <c r="F198" s="277">
        <v>5540</v>
      </c>
      <c r="G198" s="277">
        <v>2100</v>
      </c>
      <c r="H198" s="266" t="s">
        <v>384</v>
      </c>
    </row>
    <row r="199" spans="1:8" x14ac:dyDescent="0.25">
      <c r="A199" s="164"/>
      <c r="B199" s="187" t="s">
        <v>231</v>
      </c>
      <c r="C199" s="170" t="s">
        <v>109</v>
      </c>
      <c r="D199" s="160">
        <v>10000</v>
      </c>
      <c r="E199" s="239" t="s">
        <v>393</v>
      </c>
      <c r="F199" s="275">
        <v>3100</v>
      </c>
      <c r="G199" s="275">
        <v>1200</v>
      </c>
      <c r="H199" s="242"/>
    </row>
    <row r="200" spans="1:8" x14ac:dyDescent="0.25">
      <c r="A200" s="164"/>
      <c r="B200" s="188"/>
      <c r="C200" s="171"/>
      <c r="D200" s="161"/>
      <c r="E200" s="243" t="s">
        <v>519</v>
      </c>
      <c r="F200" s="276">
        <v>4000</v>
      </c>
      <c r="G200" s="276">
        <v>1370</v>
      </c>
      <c r="H200" s="109"/>
    </row>
    <row r="201" spans="1:8" x14ac:dyDescent="0.25">
      <c r="A201" s="164"/>
      <c r="B201" s="188"/>
      <c r="C201" s="171"/>
      <c r="D201" s="161"/>
      <c r="E201" s="243" t="s">
        <v>609</v>
      </c>
      <c r="F201" s="270">
        <v>0</v>
      </c>
      <c r="G201" s="270">
        <v>0</v>
      </c>
      <c r="H201" s="109" t="s">
        <v>639</v>
      </c>
    </row>
    <row r="202" spans="1:8" x14ac:dyDescent="0.25">
      <c r="A202" s="164"/>
      <c r="B202" s="188"/>
      <c r="C202" s="171"/>
      <c r="D202" s="161"/>
      <c r="E202" s="243" t="s">
        <v>610</v>
      </c>
      <c r="F202" s="56">
        <v>8000</v>
      </c>
      <c r="G202" s="56">
        <v>2000</v>
      </c>
      <c r="H202" s="109"/>
    </row>
    <row r="203" spans="1:8" x14ac:dyDescent="0.25">
      <c r="A203" s="164"/>
      <c r="B203" s="188"/>
      <c r="C203" s="171"/>
      <c r="D203" s="161"/>
      <c r="E203" s="243" t="s">
        <v>611</v>
      </c>
      <c r="F203" s="56">
        <v>0</v>
      </c>
      <c r="G203" s="56">
        <v>0</v>
      </c>
      <c r="H203" s="109"/>
    </row>
    <row r="204" spans="1:8" x14ac:dyDescent="0.25">
      <c r="A204" s="164"/>
      <c r="B204" s="188"/>
      <c r="C204" s="171"/>
      <c r="D204" s="161"/>
      <c r="E204" s="243" t="s">
        <v>612</v>
      </c>
      <c r="F204" s="56">
        <v>0</v>
      </c>
      <c r="G204" s="56">
        <v>0</v>
      </c>
      <c r="H204" s="109"/>
    </row>
    <row r="205" spans="1:8" x14ac:dyDescent="0.25">
      <c r="A205" s="164"/>
      <c r="B205" s="188"/>
      <c r="C205" s="171"/>
      <c r="D205" s="161"/>
      <c r="E205" s="243" t="s">
        <v>613</v>
      </c>
      <c r="F205" s="56">
        <v>0</v>
      </c>
      <c r="G205" s="56">
        <v>0</v>
      </c>
      <c r="H205" s="109"/>
    </row>
    <row r="206" spans="1:8" ht="15.75" thickBot="1" x14ac:dyDescent="0.3">
      <c r="A206" s="164"/>
      <c r="B206" s="188"/>
      <c r="C206" s="171"/>
      <c r="D206" s="161"/>
      <c r="E206" s="245" t="s">
        <v>614</v>
      </c>
      <c r="F206" s="53">
        <v>0</v>
      </c>
      <c r="G206" s="53">
        <v>0</v>
      </c>
      <c r="H206" s="246"/>
    </row>
    <row r="207" spans="1:8" x14ac:dyDescent="0.25">
      <c r="A207" s="164"/>
      <c r="B207" s="188"/>
      <c r="C207" s="170" t="s">
        <v>112</v>
      </c>
      <c r="D207" s="160">
        <v>4000</v>
      </c>
      <c r="E207" s="239" t="s">
        <v>393</v>
      </c>
      <c r="F207" s="247">
        <v>0</v>
      </c>
      <c r="G207" s="247">
        <v>0</v>
      </c>
      <c r="H207" s="242"/>
    </row>
    <row r="208" spans="1:8" x14ac:dyDescent="0.25">
      <c r="A208" s="164"/>
      <c r="B208" s="188"/>
      <c r="C208" s="171"/>
      <c r="D208" s="161"/>
      <c r="E208" s="243" t="s">
        <v>519</v>
      </c>
      <c r="F208" s="56">
        <v>0</v>
      </c>
      <c r="G208" s="56">
        <v>0</v>
      </c>
      <c r="H208" s="109"/>
    </row>
    <row r="209" spans="1:8" x14ac:dyDescent="0.25">
      <c r="A209" s="164"/>
      <c r="B209" s="188"/>
      <c r="C209" s="171"/>
      <c r="D209" s="161"/>
      <c r="E209" s="243" t="s">
        <v>609</v>
      </c>
      <c r="F209" s="270">
        <v>0</v>
      </c>
      <c r="G209" s="270">
        <v>0</v>
      </c>
      <c r="H209" s="109" t="s">
        <v>639</v>
      </c>
    </row>
    <row r="210" spans="1:8" x14ac:dyDescent="0.25">
      <c r="A210" s="164"/>
      <c r="B210" s="188"/>
      <c r="C210" s="171"/>
      <c r="D210" s="161"/>
      <c r="E210" s="243" t="s">
        <v>610</v>
      </c>
      <c r="F210" s="56">
        <v>4000</v>
      </c>
      <c r="G210" s="56">
        <v>1370</v>
      </c>
      <c r="H210" s="109"/>
    </row>
    <row r="211" spans="1:8" x14ac:dyDescent="0.25">
      <c r="A211" s="164"/>
      <c r="B211" s="188"/>
      <c r="C211" s="171"/>
      <c r="D211" s="161"/>
      <c r="E211" s="243" t="s">
        <v>611</v>
      </c>
      <c r="F211" s="56">
        <v>0</v>
      </c>
      <c r="G211" s="56">
        <v>0</v>
      </c>
      <c r="H211" s="109"/>
    </row>
    <row r="212" spans="1:8" x14ac:dyDescent="0.25">
      <c r="A212" s="164"/>
      <c r="B212" s="188"/>
      <c r="C212" s="171"/>
      <c r="D212" s="161"/>
      <c r="E212" s="243" t="s">
        <v>612</v>
      </c>
      <c r="F212" s="264">
        <v>3010</v>
      </c>
      <c r="G212" s="264">
        <v>1030</v>
      </c>
      <c r="H212" s="109"/>
    </row>
    <row r="213" spans="1:8" x14ac:dyDescent="0.25">
      <c r="A213" s="164"/>
      <c r="B213" s="188"/>
      <c r="C213" s="171"/>
      <c r="D213" s="161"/>
      <c r="E213" s="243" t="s">
        <v>613</v>
      </c>
      <c r="F213" s="56">
        <v>0</v>
      </c>
      <c r="G213" s="56">
        <v>0</v>
      </c>
      <c r="H213" s="109"/>
    </row>
    <row r="214" spans="1:8" ht="15.75" thickBot="1" x14ac:dyDescent="0.3">
      <c r="A214" s="164"/>
      <c r="B214" s="188"/>
      <c r="C214" s="171"/>
      <c r="D214" s="161"/>
      <c r="E214" s="245" t="s">
        <v>614</v>
      </c>
      <c r="F214" s="53">
        <v>0</v>
      </c>
      <c r="G214" s="53">
        <v>0</v>
      </c>
      <c r="H214" s="246"/>
    </row>
    <row r="215" spans="1:8" x14ac:dyDescent="0.25">
      <c r="A215" s="164"/>
      <c r="B215" s="188"/>
      <c r="C215" s="170" t="s">
        <v>107</v>
      </c>
      <c r="D215" s="175"/>
      <c r="E215" s="239" t="s">
        <v>393</v>
      </c>
      <c r="F215" s="278"/>
      <c r="G215" s="247">
        <v>0</v>
      </c>
      <c r="H215" s="242"/>
    </row>
    <row r="216" spans="1:8" x14ac:dyDescent="0.25">
      <c r="A216" s="164"/>
      <c r="B216" s="188"/>
      <c r="C216" s="171"/>
      <c r="D216" s="176"/>
      <c r="E216" s="243" t="s">
        <v>519</v>
      </c>
      <c r="F216" s="279"/>
      <c r="G216" s="56">
        <v>2730</v>
      </c>
      <c r="H216" s="109" t="s">
        <v>598</v>
      </c>
    </row>
    <row r="217" spans="1:8" x14ac:dyDescent="0.25">
      <c r="A217" s="164"/>
      <c r="B217" s="188"/>
      <c r="C217" s="171"/>
      <c r="D217" s="176"/>
      <c r="E217" s="243" t="s">
        <v>609</v>
      </c>
      <c r="F217" s="279"/>
      <c r="G217" s="56">
        <v>0</v>
      </c>
      <c r="H217" s="109"/>
    </row>
    <row r="218" spans="1:8" x14ac:dyDescent="0.25">
      <c r="A218" s="164"/>
      <c r="B218" s="188"/>
      <c r="C218" s="171"/>
      <c r="D218" s="176"/>
      <c r="E218" s="243" t="s">
        <v>610</v>
      </c>
      <c r="F218" s="279"/>
      <c r="G218" s="56">
        <v>6250</v>
      </c>
      <c r="H218" s="109" t="s">
        <v>733</v>
      </c>
    </row>
    <row r="219" spans="1:8" x14ac:dyDescent="0.25">
      <c r="A219" s="164"/>
      <c r="B219" s="188"/>
      <c r="C219" s="171"/>
      <c r="D219" s="176"/>
      <c r="E219" s="243" t="s">
        <v>611</v>
      </c>
      <c r="F219" s="279"/>
      <c r="G219" s="56">
        <v>0</v>
      </c>
      <c r="H219" s="109"/>
    </row>
    <row r="220" spans="1:8" x14ac:dyDescent="0.25">
      <c r="A220" s="164"/>
      <c r="B220" s="188"/>
      <c r="C220" s="171"/>
      <c r="D220" s="176"/>
      <c r="E220" s="243" t="s">
        <v>612</v>
      </c>
      <c r="F220" s="279"/>
      <c r="G220" s="56">
        <v>0</v>
      </c>
      <c r="H220" s="109"/>
    </row>
    <row r="221" spans="1:8" x14ac:dyDescent="0.25">
      <c r="A221" s="164"/>
      <c r="B221" s="188"/>
      <c r="C221" s="171"/>
      <c r="D221" s="176"/>
      <c r="E221" s="243" t="s">
        <v>613</v>
      </c>
      <c r="F221" s="279"/>
      <c r="G221" s="56">
        <v>0</v>
      </c>
      <c r="H221" s="109"/>
    </row>
    <row r="222" spans="1:8" ht="15.75" thickBot="1" x14ac:dyDescent="0.3">
      <c r="A222" s="164"/>
      <c r="B222" s="188"/>
      <c r="C222" s="171"/>
      <c r="D222" s="176"/>
      <c r="E222" s="245" t="s">
        <v>614</v>
      </c>
      <c r="F222" s="279"/>
      <c r="G222" s="53">
        <v>0</v>
      </c>
      <c r="H222" s="246"/>
    </row>
    <row r="223" spans="1:8" x14ac:dyDescent="0.25">
      <c r="A223" s="164"/>
      <c r="B223" s="188"/>
      <c r="C223" s="170" t="s">
        <v>111</v>
      </c>
      <c r="D223" s="175"/>
      <c r="E223" s="239" t="s">
        <v>393</v>
      </c>
      <c r="F223" s="278"/>
      <c r="G223" s="247">
        <v>0</v>
      </c>
      <c r="H223" s="242"/>
    </row>
    <row r="224" spans="1:8" x14ac:dyDescent="0.25">
      <c r="A224" s="164"/>
      <c r="B224" s="188"/>
      <c r="C224" s="171"/>
      <c r="D224" s="176"/>
      <c r="E224" s="243" t="s">
        <v>519</v>
      </c>
      <c r="F224" s="279"/>
      <c r="G224" s="56">
        <v>0</v>
      </c>
      <c r="H224" s="109"/>
    </row>
    <row r="225" spans="1:8" x14ac:dyDescent="0.25">
      <c r="A225" s="164"/>
      <c r="B225" s="188"/>
      <c r="C225" s="171"/>
      <c r="D225" s="176"/>
      <c r="E225" s="243" t="s">
        <v>609</v>
      </c>
      <c r="F225" s="279"/>
      <c r="G225" s="56">
        <v>0</v>
      </c>
      <c r="H225" s="109"/>
    </row>
    <row r="226" spans="1:8" x14ac:dyDescent="0.25">
      <c r="A226" s="164"/>
      <c r="B226" s="188"/>
      <c r="C226" s="171"/>
      <c r="D226" s="176"/>
      <c r="E226" s="243" t="s">
        <v>610</v>
      </c>
      <c r="F226" s="279"/>
      <c r="G226" s="56">
        <v>6000</v>
      </c>
      <c r="H226" s="109"/>
    </row>
    <row r="227" spans="1:8" x14ac:dyDescent="0.25">
      <c r="A227" s="164"/>
      <c r="B227" s="188"/>
      <c r="C227" s="171"/>
      <c r="D227" s="176"/>
      <c r="E227" s="243" t="s">
        <v>611</v>
      </c>
      <c r="F227" s="279"/>
      <c r="G227" s="56">
        <v>0</v>
      </c>
      <c r="H227" s="109"/>
    </row>
    <row r="228" spans="1:8" x14ac:dyDescent="0.25">
      <c r="A228" s="164"/>
      <c r="B228" s="188"/>
      <c r="C228" s="171"/>
      <c r="D228" s="176"/>
      <c r="E228" s="243" t="s">
        <v>612</v>
      </c>
      <c r="F228" s="279"/>
      <c r="G228" s="264">
        <v>2000</v>
      </c>
      <c r="H228" s="109"/>
    </row>
    <row r="229" spans="1:8" x14ac:dyDescent="0.25">
      <c r="A229" s="164"/>
      <c r="B229" s="188"/>
      <c r="C229" s="171"/>
      <c r="D229" s="176"/>
      <c r="E229" s="243" t="s">
        <v>613</v>
      </c>
      <c r="F229" s="279"/>
      <c r="G229" s="56">
        <v>0</v>
      </c>
      <c r="H229" s="109"/>
    </row>
    <row r="230" spans="1:8" ht="15.75" thickBot="1" x14ac:dyDescent="0.3">
      <c r="A230" s="164"/>
      <c r="B230" s="188"/>
      <c r="C230" s="171"/>
      <c r="D230" s="176"/>
      <c r="E230" s="245" t="s">
        <v>614</v>
      </c>
      <c r="F230" s="279"/>
      <c r="G230" s="53">
        <v>0</v>
      </c>
      <c r="H230" s="246"/>
    </row>
    <row r="231" spans="1:8" x14ac:dyDescent="0.25">
      <c r="A231" s="164"/>
      <c r="B231" s="188"/>
      <c r="C231" s="170" t="s">
        <v>117</v>
      </c>
      <c r="D231" s="175"/>
      <c r="E231" s="239" t="s">
        <v>393</v>
      </c>
      <c r="F231" s="278"/>
      <c r="G231" s="247">
        <v>0</v>
      </c>
      <c r="H231" s="242"/>
    </row>
    <row r="232" spans="1:8" x14ac:dyDescent="0.25">
      <c r="A232" s="164"/>
      <c r="B232" s="188"/>
      <c r="C232" s="171"/>
      <c r="D232" s="176"/>
      <c r="E232" s="243" t="s">
        <v>519</v>
      </c>
      <c r="F232" s="279"/>
      <c r="G232" s="56">
        <v>0</v>
      </c>
      <c r="H232" s="109"/>
    </row>
    <row r="233" spans="1:8" x14ac:dyDescent="0.25">
      <c r="A233" s="164"/>
      <c r="B233" s="188"/>
      <c r="C233" s="171"/>
      <c r="D233" s="176"/>
      <c r="E233" s="243" t="s">
        <v>609</v>
      </c>
      <c r="F233" s="279"/>
      <c r="G233" s="270">
        <v>1200</v>
      </c>
      <c r="H233" s="109" t="s">
        <v>389</v>
      </c>
    </row>
    <row r="234" spans="1:8" x14ac:dyDescent="0.25">
      <c r="A234" s="164"/>
      <c r="B234" s="188"/>
      <c r="C234" s="171"/>
      <c r="D234" s="176"/>
      <c r="E234" s="243" t="s">
        <v>610</v>
      </c>
      <c r="F234" s="279"/>
      <c r="G234" s="56">
        <v>0</v>
      </c>
      <c r="H234" s="109"/>
    </row>
    <row r="235" spans="1:8" x14ac:dyDescent="0.25">
      <c r="A235" s="164"/>
      <c r="B235" s="188"/>
      <c r="C235" s="171"/>
      <c r="D235" s="176"/>
      <c r="E235" s="243" t="s">
        <v>611</v>
      </c>
      <c r="F235" s="279"/>
      <c r="G235" s="56">
        <v>0</v>
      </c>
      <c r="H235" s="109"/>
    </row>
    <row r="236" spans="1:8" x14ac:dyDescent="0.25">
      <c r="A236" s="164"/>
      <c r="B236" s="188"/>
      <c r="C236" s="171"/>
      <c r="D236" s="176"/>
      <c r="E236" s="243" t="s">
        <v>612</v>
      </c>
      <c r="F236" s="279"/>
      <c r="G236" s="56">
        <v>0</v>
      </c>
      <c r="H236" s="109"/>
    </row>
    <row r="237" spans="1:8" x14ac:dyDescent="0.25">
      <c r="A237" s="164"/>
      <c r="B237" s="188"/>
      <c r="C237" s="171"/>
      <c r="D237" s="176"/>
      <c r="E237" s="243" t="s">
        <v>613</v>
      </c>
      <c r="F237" s="279"/>
      <c r="G237" s="56">
        <v>0</v>
      </c>
      <c r="H237" s="109"/>
    </row>
    <row r="238" spans="1:8" ht="15.75" thickBot="1" x14ac:dyDescent="0.3">
      <c r="A238" s="164"/>
      <c r="B238" s="188"/>
      <c r="C238" s="171"/>
      <c r="D238" s="176"/>
      <c r="E238" s="245" t="s">
        <v>614</v>
      </c>
      <c r="F238" s="279"/>
      <c r="G238" s="53">
        <v>0</v>
      </c>
      <c r="H238" s="246"/>
    </row>
    <row r="239" spans="1:8" x14ac:dyDescent="0.25">
      <c r="A239" s="164"/>
      <c r="B239" s="188"/>
      <c r="C239" s="170" t="s">
        <v>390</v>
      </c>
      <c r="D239" s="175"/>
      <c r="E239" s="239" t="s">
        <v>393</v>
      </c>
      <c r="F239" s="278"/>
      <c r="G239" s="247">
        <v>0</v>
      </c>
      <c r="H239" s="242"/>
    </row>
    <row r="240" spans="1:8" x14ac:dyDescent="0.25">
      <c r="A240" s="164"/>
      <c r="B240" s="188"/>
      <c r="C240" s="171"/>
      <c r="D240" s="176"/>
      <c r="E240" s="243" t="s">
        <v>519</v>
      </c>
      <c r="F240" s="279"/>
      <c r="G240" s="56">
        <v>0</v>
      </c>
      <c r="H240" s="109"/>
    </row>
    <row r="241" spans="1:8" ht="15.75" thickBot="1" x14ac:dyDescent="0.3">
      <c r="A241" s="164"/>
      <c r="B241" s="188"/>
      <c r="C241" s="171"/>
      <c r="D241" s="178"/>
      <c r="E241" s="243" t="s">
        <v>609</v>
      </c>
      <c r="F241" s="279"/>
      <c r="G241" s="56">
        <v>0</v>
      </c>
      <c r="H241" s="109"/>
    </row>
    <row r="242" spans="1:8" x14ac:dyDescent="0.25">
      <c r="A242" s="164"/>
      <c r="B242" s="188"/>
      <c r="C242" s="171"/>
      <c r="D242" s="176"/>
      <c r="E242" s="243" t="s">
        <v>610</v>
      </c>
      <c r="F242" s="279"/>
      <c r="G242" s="56">
        <v>100</v>
      </c>
      <c r="H242" s="109" t="s">
        <v>734</v>
      </c>
    </row>
    <row r="243" spans="1:8" x14ac:dyDescent="0.25">
      <c r="A243" s="164"/>
      <c r="B243" s="188"/>
      <c r="C243" s="171"/>
      <c r="D243" s="176"/>
      <c r="E243" s="243" t="s">
        <v>611</v>
      </c>
      <c r="F243" s="279"/>
      <c r="G243" s="56">
        <v>0</v>
      </c>
      <c r="H243" s="109"/>
    </row>
    <row r="244" spans="1:8" x14ac:dyDescent="0.25">
      <c r="A244" s="164"/>
      <c r="B244" s="188"/>
      <c r="C244" s="171"/>
      <c r="D244" s="176"/>
      <c r="E244" s="243" t="s">
        <v>612</v>
      </c>
      <c r="F244" s="279"/>
      <c r="G244" s="264">
        <v>100</v>
      </c>
      <c r="H244" s="109" t="s">
        <v>734</v>
      </c>
    </row>
    <row r="245" spans="1:8" x14ac:dyDescent="0.25">
      <c r="A245" s="164"/>
      <c r="B245" s="188"/>
      <c r="C245" s="171"/>
      <c r="D245" s="176"/>
      <c r="E245" s="243" t="s">
        <v>613</v>
      </c>
      <c r="F245" s="279"/>
      <c r="G245" s="56">
        <v>0</v>
      </c>
      <c r="H245" s="109"/>
    </row>
    <row r="246" spans="1:8" ht="15.75" thickBot="1" x14ac:dyDescent="0.3">
      <c r="A246" s="164"/>
      <c r="B246" s="189"/>
      <c r="C246" s="177"/>
      <c r="D246" s="178"/>
      <c r="E246" s="245" t="s">
        <v>614</v>
      </c>
      <c r="F246" s="280"/>
      <c r="G246" s="53">
        <v>0</v>
      </c>
      <c r="H246" s="246"/>
    </row>
    <row r="247" spans="1:8" x14ac:dyDescent="0.25">
      <c r="A247" s="164"/>
      <c r="B247" s="203" t="s">
        <v>233</v>
      </c>
      <c r="C247" s="158" t="s">
        <v>107</v>
      </c>
      <c r="D247" s="160">
        <v>12000</v>
      </c>
      <c r="E247" s="239" t="s">
        <v>611</v>
      </c>
      <c r="F247" s="247">
        <v>0</v>
      </c>
      <c r="G247" s="247">
        <v>0</v>
      </c>
      <c r="H247" s="242"/>
    </row>
    <row r="248" spans="1:8" x14ac:dyDescent="0.25">
      <c r="A248" s="164"/>
      <c r="B248" s="203"/>
      <c r="C248" s="159"/>
      <c r="D248" s="161"/>
      <c r="E248" s="243" t="s">
        <v>612</v>
      </c>
      <c r="F248" s="56">
        <v>4000</v>
      </c>
      <c r="G248" s="56">
        <v>1370</v>
      </c>
      <c r="H248" s="109"/>
    </row>
    <row r="249" spans="1:8" x14ac:dyDescent="0.25">
      <c r="A249" s="164"/>
      <c r="B249" s="203"/>
      <c r="C249" s="159"/>
      <c r="D249" s="161"/>
      <c r="E249" s="243" t="s">
        <v>613</v>
      </c>
      <c r="F249" s="56">
        <v>0</v>
      </c>
      <c r="G249" s="56">
        <v>0</v>
      </c>
      <c r="H249" s="109"/>
    </row>
    <row r="250" spans="1:8" ht="15.75" thickBot="1" x14ac:dyDescent="0.3">
      <c r="A250" s="164"/>
      <c r="B250" s="203"/>
      <c r="C250" s="179"/>
      <c r="D250" s="162"/>
      <c r="E250" s="245" t="s">
        <v>614</v>
      </c>
      <c r="F250" s="53">
        <v>0</v>
      </c>
      <c r="G250" s="53">
        <v>0</v>
      </c>
      <c r="H250" s="246"/>
    </row>
    <row r="251" spans="1:8" x14ac:dyDescent="0.25">
      <c r="A251" s="164"/>
      <c r="B251" s="203"/>
      <c r="C251" s="158" t="s">
        <v>109</v>
      </c>
      <c r="D251" s="160">
        <v>1000</v>
      </c>
      <c r="E251" s="239" t="s">
        <v>611</v>
      </c>
      <c r="F251" s="247">
        <v>0</v>
      </c>
      <c r="G251" s="247">
        <v>0</v>
      </c>
      <c r="H251" s="242"/>
    </row>
    <row r="252" spans="1:8" x14ac:dyDescent="0.25">
      <c r="A252" s="164"/>
      <c r="B252" s="203"/>
      <c r="C252" s="159"/>
      <c r="D252" s="161"/>
      <c r="E252" s="243" t="s">
        <v>612</v>
      </c>
      <c r="F252" s="56">
        <v>2000</v>
      </c>
      <c r="G252" s="56">
        <v>2000</v>
      </c>
      <c r="H252" s="109"/>
    </row>
    <row r="253" spans="1:8" x14ac:dyDescent="0.25">
      <c r="A253" s="164"/>
      <c r="B253" s="203"/>
      <c r="C253" s="159"/>
      <c r="D253" s="161"/>
      <c r="E253" s="243" t="s">
        <v>613</v>
      </c>
      <c r="F253" s="56">
        <v>0</v>
      </c>
      <c r="G253" s="56">
        <v>0</v>
      </c>
      <c r="H253" s="109"/>
    </row>
    <row r="254" spans="1:8" ht="15.75" thickBot="1" x14ac:dyDescent="0.3">
      <c r="A254" s="164"/>
      <c r="B254" s="203"/>
      <c r="C254" s="179"/>
      <c r="D254" s="162"/>
      <c r="E254" s="245" t="s">
        <v>614</v>
      </c>
      <c r="F254" s="53">
        <v>0</v>
      </c>
      <c r="G254" s="53">
        <v>0</v>
      </c>
      <c r="H254" s="246"/>
    </row>
    <row r="255" spans="1:8" x14ac:dyDescent="0.25">
      <c r="A255" s="164"/>
      <c r="B255" s="203"/>
      <c r="C255" s="158" t="s">
        <v>111</v>
      </c>
      <c r="D255" s="175"/>
      <c r="E255" s="239" t="s">
        <v>611</v>
      </c>
      <c r="F255" s="278"/>
      <c r="G255" s="247">
        <v>0</v>
      </c>
      <c r="H255" s="242"/>
    </row>
    <row r="256" spans="1:8" x14ac:dyDescent="0.25">
      <c r="A256" s="164"/>
      <c r="B256" s="203"/>
      <c r="C256" s="159"/>
      <c r="D256" s="176"/>
      <c r="E256" s="243" t="s">
        <v>612</v>
      </c>
      <c r="F256" s="279"/>
      <c r="G256" s="56">
        <v>6000</v>
      </c>
      <c r="H256" s="109"/>
    </row>
    <row r="257" spans="1:8" ht="15.75" thickBot="1" x14ac:dyDescent="0.3">
      <c r="A257" s="164"/>
      <c r="B257" s="203"/>
      <c r="C257" s="159"/>
      <c r="D257" s="178"/>
      <c r="E257" s="243" t="s">
        <v>613</v>
      </c>
      <c r="F257" s="280"/>
      <c r="G257" s="56">
        <v>3000</v>
      </c>
      <c r="H257" s="109"/>
    </row>
    <row r="258" spans="1:8" ht="15.75" thickBot="1" x14ac:dyDescent="0.3">
      <c r="A258" s="164"/>
      <c r="B258" s="203"/>
      <c r="C258" s="179"/>
      <c r="D258" s="176"/>
      <c r="E258" s="245" t="s">
        <v>614</v>
      </c>
      <c r="F258" s="280"/>
      <c r="G258" s="53">
        <v>0</v>
      </c>
      <c r="H258" s="246"/>
    </row>
    <row r="259" spans="1:8" x14ac:dyDescent="0.25">
      <c r="A259" s="164"/>
      <c r="B259" s="203"/>
      <c r="C259" s="158" t="s">
        <v>112</v>
      </c>
      <c r="D259" s="160">
        <v>3000</v>
      </c>
      <c r="E259" s="239" t="s">
        <v>611</v>
      </c>
      <c r="F259" s="247">
        <v>0</v>
      </c>
      <c r="G259" s="247">
        <v>0</v>
      </c>
      <c r="H259" s="242"/>
    </row>
    <row r="260" spans="1:8" x14ac:dyDescent="0.25">
      <c r="A260" s="164"/>
      <c r="B260" s="203"/>
      <c r="C260" s="159"/>
      <c r="D260" s="161"/>
      <c r="E260" s="243" t="s">
        <v>612</v>
      </c>
      <c r="F260" s="56">
        <v>3000</v>
      </c>
      <c r="G260" s="56">
        <v>1030</v>
      </c>
      <c r="H260" s="109"/>
    </row>
    <row r="261" spans="1:8" x14ac:dyDescent="0.25">
      <c r="A261" s="164"/>
      <c r="B261" s="203"/>
      <c r="C261" s="159"/>
      <c r="D261" s="161"/>
      <c r="E261" s="243" t="s">
        <v>613</v>
      </c>
      <c r="F261" s="56">
        <v>0</v>
      </c>
      <c r="G261" s="56">
        <v>0</v>
      </c>
      <c r="H261" s="109"/>
    </row>
    <row r="262" spans="1:8" ht="15.75" thickBot="1" x14ac:dyDescent="0.3">
      <c r="A262" s="164"/>
      <c r="B262" s="203"/>
      <c r="C262" s="159"/>
      <c r="D262" s="161"/>
      <c r="E262" s="243" t="s">
        <v>614</v>
      </c>
      <c r="F262" s="56">
        <v>0</v>
      </c>
      <c r="G262" s="56">
        <v>0</v>
      </c>
      <c r="H262" s="248"/>
    </row>
    <row r="263" spans="1:8" x14ac:dyDescent="0.25">
      <c r="A263" s="164"/>
      <c r="B263" s="180" t="s">
        <v>643</v>
      </c>
      <c r="C263" s="158" t="s">
        <v>112</v>
      </c>
      <c r="D263" s="160">
        <v>6000</v>
      </c>
      <c r="E263" s="239" t="s">
        <v>611</v>
      </c>
      <c r="F263" s="247">
        <v>0</v>
      </c>
      <c r="G263" s="247">
        <v>0</v>
      </c>
      <c r="H263" s="242"/>
    </row>
    <row r="264" spans="1:8" x14ac:dyDescent="0.25">
      <c r="A264" s="164"/>
      <c r="B264" s="181"/>
      <c r="C264" s="159"/>
      <c r="D264" s="161"/>
      <c r="E264" s="243" t="s">
        <v>612</v>
      </c>
      <c r="F264" s="56">
        <v>4000</v>
      </c>
      <c r="G264" s="56">
        <v>1370</v>
      </c>
      <c r="H264" s="109"/>
    </row>
    <row r="265" spans="1:8" x14ac:dyDescent="0.25">
      <c r="A265" s="164"/>
      <c r="B265" s="181"/>
      <c r="C265" s="159"/>
      <c r="D265" s="161"/>
      <c r="E265" s="243" t="s">
        <v>613</v>
      </c>
      <c r="F265" s="56">
        <v>0</v>
      </c>
      <c r="G265" s="56">
        <v>0</v>
      </c>
      <c r="H265" s="109"/>
    </row>
    <row r="266" spans="1:8" ht="15.75" thickBot="1" x14ac:dyDescent="0.3">
      <c r="A266" s="164"/>
      <c r="B266" s="181"/>
      <c r="C266" s="179"/>
      <c r="D266" s="162"/>
      <c r="E266" s="245" t="s">
        <v>614</v>
      </c>
      <c r="F266" s="53">
        <v>0</v>
      </c>
      <c r="G266" s="53">
        <v>0</v>
      </c>
      <c r="H266" s="246"/>
    </row>
    <row r="267" spans="1:8" x14ac:dyDescent="0.25">
      <c r="A267" s="164"/>
      <c r="B267" s="181"/>
      <c r="C267" s="158" t="s">
        <v>113</v>
      </c>
      <c r="D267" s="160">
        <v>10000</v>
      </c>
      <c r="E267" s="239" t="s">
        <v>611</v>
      </c>
      <c r="F267" s="247">
        <v>0</v>
      </c>
      <c r="G267" s="247">
        <v>0</v>
      </c>
      <c r="H267" s="242"/>
    </row>
    <row r="268" spans="1:8" x14ac:dyDescent="0.25">
      <c r="A268" s="164"/>
      <c r="B268" s="181"/>
      <c r="C268" s="159"/>
      <c r="D268" s="161"/>
      <c r="E268" s="243" t="s">
        <v>612</v>
      </c>
      <c r="F268" s="56">
        <v>0</v>
      </c>
      <c r="G268" s="56">
        <v>0</v>
      </c>
      <c r="H268" s="109"/>
    </row>
    <row r="269" spans="1:8" x14ac:dyDescent="0.25">
      <c r="A269" s="164"/>
      <c r="B269" s="181"/>
      <c r="C269" s="159"/>
      <c r="D269" s="161"/>
      <c r="E269" s="243" t="s">
        <v>613</v>
      </c>
      <c r="F269" s="56">
        <v>5000</v>
      </c>
      <c r="G269" s="56">
        <v>0</v>
      </c>
      <c r="H269" s="109"/>
    </row>
    <row r="270" spans="1:8" ht="15.75" thickBot="1" x14ac:dyDescent="0.3">
      <c r="A270" s="164"/>
      <c r="B270" s="182"/>
      <c r="C270" s="159"/>
      <c r="D270" s="162"/>
      <c r="E270" s="245" t="s">
        <v>614</v>
      </c>
      <c r="F270" s="101">
        <v>5000</v>
      </c>
      <c r="G270" s="101">
        <v>1200</v>
      </c>
      <c r="H270" s="246" t="s">
        <v>1007</v>
      </c>
    </row>
    <row r="271" spans="1:8" x14ac:dyDescent="0.25">
      <c r="A271" s="229" t="s">
        <v>90</v>
      </c>
      <c r="B271" s="165" t="s">
        <v>119</v>
      </c>
      <c r="C271" s="192" t="s">
        <v>109</v>
      </c>
      <c r="D271" s="190">
        <v>8000</v>
      </c>
      <c r="E271" s="55" t="s">
        <v>391</v>
      </c>
      <c r="F271" s="281">
        <v>8000</v>
      </c>
      <c r="G271" s="281">
        <v>0</v>
      </c>
      <c r="H271" s="109"/>
    </row>
    <row r="272" spans="1:8" ht="15.75" thickBot="1" x14ac:dyDescent="0.3">
      <c r="A272" s="230"/>
      <c r="B272" s="166"/>
      <c r="C272" s="193"/>
      <c r="D272" s="191"/>
      <c r="E272" s="55" t="s">
        <v>394</v>
      </c>
      <c r="F272" s="282">
        <v>0</v>
      </c>
      <c r="G272" s="282">
        <v>0</v>
      </c>
      <c r="H272" s="266"/>
    </row>
    <row r="273" spans="1:8" x14ac:dyDescent="0.25">
      <c r="A273" s="230"/>
      <c r="B273" s="166"/>
      <c r="C273" s="192" t="s">
        <v>110</v>
      </c>
      <c r="D273" s="194">
        <v>2000</v>
      </c>
      <c r="E273" s="255" t="s">
        <v>391</v>
      </c>
      <c r="F273" s="241">
        <v>3000</v>
      </c>
      <c r="G273" s="241">
        <v>11620.5</v>
      </c>
      <c r="H273" s="242"/>
    </row>
    <row r="274" spans="1:8" ht="15.75" thickBot="1" x14ac:dyDescent="0.3">
      <c r="A274" s="230"/>
      <c r="B274" s="166"/>
      <c r="C274" s="193"/>
      <c r="D274" s="191"/>
      <c r="E274" s="55" t="s">
        <v>394</v>
      </c>
      <c r="F274" s="282">
        <v>0</v>
      </c>
      <c r="G274" s="282">
        <v>0</v>
      </c>
      <c r="H274" s="266"/>
    </row>
    <row r="275" spans="1:8" x14ac:dyDescent="0.25">
      <c r="A275" s="230"/>
      <c r="B275" s="166"/>
      <c r="C275" s="192" t="s">
        <v>111</v>
      </c>
      <c r="D275" s="194">
        <v>1000</v>
      </c>
      <c r="E275" s="255" t="s">
        <v>391</v>
      </c>
      <c r="F275" s="241">
        <v>0</v>
      </c>
      <c r="G275" s="241">
        <v>0</v>
      </c>
      <c r="H275" s="242"/>
    </row>
    <row r="276" spans="1:8" ht="15.75" thickBot="1" x14ac:dyDescent="0.3">
      <c r="A276" s="230"/>
      <c r="B276" s="166"/>
      <c r="C276" s="193"/>
      <c r="D276" s="191"/>
      <c r="E276" s="55" t="s">
        <v>394</v>
      </c>
      <c r="F276" s="282">
        <v>0</v>
      </c>
      <c r="G276" s="282">
        <v>0</v>
      </c>
      <c r="H276" s="266"/>
    </row>
    <row r="277" spans="1:8" x14ac:dyDescent="0.25">
      <c r="A277" s="230"/>
      <c r="B277" s="166"/>
      <c r="C277" s="192" t="s">
        <v>112</v>
      </c>
      <c r="D277" s="194">
        <v>4000</v>
      </c>
      <c r="E277" s="255" t="s">
        <v>391</v>
      </c>
      <c r="F277" s="241">
        <v>4000</v>
      </c>
      <c r="G277" s="241">
        <v>0</v>
      </c>
      <c r="H277" s="242"/>
    </row>
    <row r="278" spans="1:8" ht="15.75" thickBot="1" x14ac:dyDescent="0.3">
      <c r="A278" s="230"/>
      <c r="B278" s="166"/>
      <c r="C278" s="193"/>
      <c r="D278" s="191"/>
      <c r="E278" s="245" t="s">
        <v>394</v>
      </c>
      <c r="F278" s="282">
        <v>0</v>
      </c>
      <c r="G278" s="282">
        <v>0</v>
      </c>
      <c r="H278" s="266"/>
    </row>
    <row r="279" spans="1:8" ht="15.75" thickBot="1" x14ac:dyDescent="0.3">
      <c r="A279" s="230"/>
      <c r="B279" s="187" t="s">
        <v>231</v>
      </c>
      <c r="C279" s="74" t="s">
        <v>108</v>
      </c>
      <c r="D279" s="64">
        <v>4000</v>
      </c>
      <c r="E279" s="283" t="s">
        <v>393</v>
      </c>
      <c r="F279" s="275">
        <v>4000</v>
      </c>
      <c r="G279" s="275">
        <v>0</v>
      </c>
      <c r="H279" s="242"/>
    </row>
    <row r="280" spans="1:8" ht="15.75" thickBot="1" x14ac:dyDescent="0.3">
      <c r="A280" s="230"/>
      <c r="B280" s="188"/>
      <c r="C280" s="74" t="s">
        <v>109</v>
      </c>
      <c r="D280" s="64">
        <v>8000</v>
      </c>
      <c r="E280" s="283" t="s">
        <v>393</v>
      </c>
      <c r="F280" s="275">
        <v>8000</v>
      </c>
      <c r="G280" s="275">
        <v>0</v>
      </c>
      <c r="H280" s="242"/>
    </row>
    <row r="281" spans="1:8" ht="15.75" thickBot="1" x14ac:dyDescent="0.3">
      <c r="A281" s="230"/>
      <c r="B281" s="188"/>
      <c r="C281" s="74" t="s">
        <v>110</v>
      </c>
      <c r="D281" s="64">
        <v>2000</v>
      </c>
      <c r="E281" s="283" t="s">
        <v>393</v>
      </c>
      <c r="F281" s="275">
        <v>2000</v>
      </c>
      <c r="G281" s="275">
        <v>11620.5</v>
      </c>
      <c r="H281" s="242"/>
    </row>
    <row r="282" spans="1:8" x14ac:dyDescent="0.25">
      <c r="A282" s="230"/>
      <c r="B282" s="188"/>
      <c r="C282" s="204" t="s">
        <v>111</v>
      </c>
      <c r="D282" s="194">
        <v>1000</v>
      </c>
      <c r="E282" s="283" t="s">
        <v>393</v>
      </c>
      <c r="F282" s="240">
        <v>0</v>
      </c>
      <c r="G282" s="240">
        <v>0</v>
      </c>
      <c r="H282" s="242"/>
    </row>
    <row r="283" spans="1:8" x14ac:dyDescent="0.25">
      <c r="A283" s="230"/>
      <c r="B283" s="188"/>
      <c r="C283" s="205"/>
      <c r="D283" s="190"/>
      <c r="E283" s="284" t="s">
        <v>519</v>
      </c>
      <c r="F283" s="244">
        <v>0</v>
      </c>
      <c r="G283" s="244">
        <v>0</v>
      </c>
      <c r="H283" s="109"/>
    </row>
    <row r="284" spans="1:8" ht="15.75" thickBot="1" x14ac:dyDescent="0.3">
      <c r="A284" s="230"/>
      <c r="B284" s="188"/>
      <c r="C284" s="205"/>
      <c r="D284" s="190"/>
      <c r="E284" s="243" t="s">
        <v>609</v>
      </c>
      <c r="F284" s="285">
        <v>1000</v>
      </c>
      <c r="G284" s="285">
        <v>5984.55</v>
      </c>
      <c r="H284" s="109"/>
    </row>
    <row r="285" spans="1:8" x14ac:dyDescent="0.25">
      <c r="A285" s="230"/>
      <c r="B285" s="206" t="s">
        <v>233</v>
      </c>
      <c r="C285" s="158" t="s">
        <v>110</v>
      </c>
      <c r="D285" s="160">
        <v>3000</v>
      </c>
      <c r="E285" s="239" t="s">
        <v>611</v>
      </c>
      <c r="F285" s="247">
        <v>2000</v>
      </c>
      <c r="G285" s="247">
        <v>4326</v>
      </c>
      <c r="H285" s="242"/>
    </row>
    <row r="286" spans="1:8" ht="15.75" customHeight="1" x14ac:dyDescent="0.25">
      <c r="A286" s="230"/>
      <c r="B286" s="203"/>
      <c r="C286" s="159"/>
      <c r="D286" s="161"/>
      <c r="E286" s="243" t="s">
        <v>612</v>
      </c>
      <c r="F286" s="56">
        <v>0</v>
      </c>
      <c r="G286" s="56">
        <v>0</v>
      </c>
      <c r="H286" s="109"/>
    </row>
    <row r="287" spans="1:8" ht="15.75" customHeight="1" x14ac:dyDescent="0.25">
      <c r="A287" s="230"/>
      <c r="B287" s="203"/>
      <c r="C287" s="159"/>
      <c r="D287" s="161"/>
      <c r="E287" s="243" t="s">
        <v>613</v>
      </c>
      <c r="F287" s="56">
        <v>1000</v>
      </c>
      <c r="G287" s="56">
        <v>0</v>
      </c>
      <c r="H287" s="109"/>
    </row>
    <row r="288" spans="1:8" ht="15.75" customHeight="1" thickBot="1" x14ac:dyDescent="0.3">
      <c r="A288" s="230"/>
      <c r="B288" s="203"/>
      <c r="C288" s="179"/>
      <c r="D288" s="162"/>
      <c r="E288" s="245" t="s">
        <v>614</v>
      </c>
      <c r="F288" s="53">
        <v>0</v>
      </c>
      <c r="G288" s="53">
        <v>0</v>
      </c>
      <c r="H288" s="246"/>
    </row>
    <row r="289" spans="1:8" x14ac:dyDescent="0.25">
      <c r="A289" s="230"/>
      <c r="B289" s="203"/>
      <c r="C289" s="158" t="s">
        <v>112</v>
      </c>
      <c r="D289" s="160">
        <v>12000</v>
      </c>
      <c r="E289" s="239" t="s">
        <v>611</v>
      </c>
      <c r="F289" s="247">
        <v>8000</v>
      </c>
      <c r="G289" s="247">
        <v>0</v>
      </c>
      <c r="H289" s="242"/>
    </row>
    <row r="290" spans="1:8" ht="15.75" customHeight="1" x14ac:dyDescent="0.25">
      <c r="A290" s="230"/>
      <c r="B290" s="203"/>
      <c r="C290" s="159"/>
      <c r="D290" s="161"/>
      <c r="E290" s="243" t="s">
        <v>612</v>
      </c>
      <c r="F290" s="56">
        <v>0</v>
      </c>
      <c r="G290" s="56">
        <v>0</v>
      </c>
      <c r="H290" s="109"/>
    </row>
    <row r="291" spans="1:8" ht="15.75" customHeight="1" x14ac:dyDescent="0.25">
      <c r="A291" s="230"/>
      <c r="B291" s="203"/>
      <c r="C291" s="159"/>
      <c r="D291" s="161"/>
      <c r="E291" s="243" t="s">
        <v>613</v>
      </c>
      <c r="F291" s="56">
        <v>0</v>
      </c>
      <c r="G291" s="56">
        <v>0</v>
      </c>
      <c r="H291" s="109"/>
    </row>
    <row r="292" spans="1:8" ht="15.75" customHeight="1" thickBot="1" x14ac:dyDescent="0.3">
      <c r="A292" s="230"/>
      <c r="B292" s="203"/>
      <c r="C292" s="179"/>
      <c r="D292" s="162"/>
      <c r="E292" s="245" t="s">
        <v>614</v>
      </c>
      <c r="F292" s="53">
        <v>0</v>
      </c>
      <c r="G292" s="53">
        <v>0</v>
      </c>
      <c r="H292" s="246"/>
    </row>
    <row r="293" spans="1:8" x14ac:dyDescent="0.25">
      <c r="A293" s="230"/>
      <c r="B293" s="180" t="s">
        <v>643</v>
      </c>
      <c r="C293" s="158" t="s">
        <v>108</v>
      </c>
      <c r="D293" s="160">
        <v>4000</v>
      </c>
      <c r="E293" s="239" t="s">
        <v>611</v>
      </c>
      <c r="F293" s="247">
        <v>400</v>
      </c>
      <c r="G293" s="247">
        <v>0</v>
      </c>
      <c r="H293" s="242"/>
    </row>
    <row r="294" spans="1:8" ht="15.75" customHeight="1" x14ac:dyDescent="0.25">
      <c r="A294" s="230"/>
      <c r="B294" s="181"/>
      <c r="C294" s="159"/>
      <c r="D294" s="161"/>
      <c r="E294" s="243" t="s">
        <v>612</v>
      </c>
      <c r="F294" s="56">
        <v>0</v>
      </c>
      <c r="G294" s="56">
        <v>0</v>
      </c>
      <c r="H294" s="109"/>
    </row>
    <row r="295" spans="1:8" ht="15.75" customHeight="1" x14ac:dyDescent="0.25">
      <c r="A295" s="230"/>
      <c r="B295" s="181"/>
      <c r="C295" s="159"/>
      <c r="D295" s="161"/>
      <c r="E295" s="243" t="s">
        <v>613</v>
      </c>
      <c r="F295" s="56">
        <v>3600</v>
      </c>
      <c r="G295" s="56">
        <v>0</v>
      </c>
      <c r="H295" s="109"/>
    </row>
    <row r="296" spans="1:8" ht="47.25" customHeight="1" thickBot="1" x14ac:dyDescent="0.3">
      <c r="A296" s="230"/>
      <c r="B296" s="181"/>
      <c r="C296" s="179"/>
      <c r="D296" s="162"/>
      <c r="E296" s="245" t="s">
        <v>614</v>
      </c>
      <c r="F296" s="101">
        <v>4000</v>
      </c>
      <c r="G296" s="101">
        <v>0</v>
      </c>
      <c r="H296" s="250" t="s">
        <v>1009</v>
      </c>
    </row>
    <row r="297" spans="1:8" ht="14.45" customHeight="1" x14ac:dyDescent="0.25">
      <c r="A297" s="230"/>
      <c r="B297" s="181"/>
      <c r="C297" s="158" t="s">
        <v>110</v>
      </c>
      <c r="D297" s="160">
        <v>2000</v>
      </c>
      <c r="E297" s="239" t="s">
        <v>611</v>
      </c>
      <c r="F297" s="286">
        <v>0</v>
      </c>
      <c r="G297" s="286">
        <v>0</v>
      </c>
      <c r="H297" s="242"/>
    </row>
    <row r="298" spans="1:8" ht="15.75" customHeight="1" x14ac:dyDescent="0.25">
      <c r="A298" s="230"/>
      <c r="B298" s="181"/>
      <c r="C298" s="159"/>
      <c r="D298" s="161"/>
      <c r="E298" s="243" t="s">
        <v>612</v>
      </c>
      <c r="F298" s="102">
        <v>0</v>
      </c>
      <c r="G298" s="102">
        <v>0</v>
      </c>
      <c r="H298" s="109"/>
    </row>
    <row r="299" spans="1:8" ht="15.75" customHeight="1" x14ac:dyDescent="0.25">
      <c r="A299" s="230"/>
      <c r="B299" s="181"/>
      <c r="C299" s="159"/>
      <c r="D299" s="161"/>
      <c r="E299" s="243" t="s">
        <v>613</v>
      </c>
      <c r="F299" s="102">
        <v>0</v>
      </c>
      <c r="G299" s="102">
        <v>0</v>
      </c>
      <c r="H299" s="109"/>
    </row>
    <row r="300" spans="1:8" ht="15.75" customHeight="1" thickBot="1" x14ac:dyDescent="0.3">
      <c r="A300" s="230"/>
      <c r="B300" s="182"/>
      <c r="C300" s="159"/>
      <c r="D300" s="161"/>
      <c r="E300" s="243" t="s">
        <v>614</v>
      </c>
      <c r="F300" s="102">
        <v>2000</v>
      </c>
      <c r="G300" s="102">
        <v>4326</v>
      </c>
      <c r="H300" s="248"/>
    </row>
    <row r="301" spans="1:8" ht="30" x14ac:dyDescent="0.25">
      <c r="A301" s="230"/>
      <c r="B301" s="223" t="s">
        <v>284</v>
      </c>
      <c r="C301" s="225" t="s">
        <v>830</v>
      </c>
      <c r="D301" s="175"/>
      <c r="E301" s="239" t="s">
        <v>610</v>
      </c>
      <c r="F301" s="287"/>
      <c r="G301" s="240">
        <v>3873</v>
      </c>
      <c r="H301" s="242" t="s">
        <v>1058</v>
      </c>
    </row>
    <row r="302" spans="1:8" ht="15.75" thickBot="1" x14ac:dyDescent="0.3">
      <c r="A302" s="231"/>
      <c r="B302" s="224"/>
      <c r="C302" s="226"/>
      <c r="D302" s="178"/>
      <c r="E302" s="245" t="s">
        <v>614</v>
      </c>
      <c r="F302" s="288"/>
      <c r="G302" s="100">
        <v>1224</v>
      </c>
      <c r="H302" s="266" t="s">
        <v>1010</v>
      </c>
    </row>
    <row r="303" spans="1:8" x14ac:dyDescent="0.25">
      <c r="A303" s="163" t="s">
        <v>91</v>
      </c>
      <c r="B303" s="165" t="s">
        <v>119</v>
      </c>
      <c r="C303" s="167" t="s">
        <v>109</v>
      </c>
      <c r="D303" s="202">
        <v>2200</v>
      </c>
      <c r="E303" s="255" t="s">
        <v>391</v>
      </c>
      <c r="F303" s="241">
        <v>0</v>
      </c>
      <c r="G303" s="241">
        <v>833.8</v>
      </c>
      <c r="H303" s="242" t="s">
        <v>387</v>
      </c>
    </row>
    <row r="304" spans="1:8" x14ac:dyDescent="0.25">
      <c r="A304" s="164"/>
      <c r="B304" s="166"/>
      <c r="C304" s="168"/>
      <c r="D304" s="169"/>
      <c r="E304" s="55" t="s">
        <v>394</v>
      </c>
      <c r="F304" s="244">
        <v>0</v>
      </c>
      <c r="G304" s="244">
        <v>0</v>
      </c>
      <c r="H304" s="109"/>
    </row>
    <row r="305" spans="1:9" x14ac:dyDescent="0.25">
      <c r="A305" s="164"/>
      <c r="B305" s="166"/>
      <c r="C305" s="168"/>
      <c r="D305" s="169"/>
      <c r="E305" s="243" t="s">
        <v>392</v>
      </c>
      <c r="F305" s="56">
        <v>760</v>
      </c>
      <c r="G305" s="56">
        <v>2090.16</v>
      </c>
      <c r="H305" s="109"/>
    </row>
    <row r="306" spans="1:9" x14ac:dyDescent="0.25">
      <c r="A306" s="164"/>
      <c r="B306" s="166"/>
      <c r="C306" s="168"/>
      <c r="D306" s="169"/>
      <c r="E306" s="55" t="s">
        <v>393</v>
      </c>
      <c r="F306" s="56">
        <v>0</v>
      </c>
      <c r="G306" s="56">
        <v>0</v>
      </c>
      <c r="H306" s="109"/>
    </row>
    <row r="307" spans="1:9" x14ac:dyDescent="0.25">
      <c r="A307" s="164"/>
      <c r="B307" s="166"/>
      <c r="C307" s="168"/>
      <c r="D307" s="169"/>
      <c r="E307" s="55" t="s">
        <v>519</v>
      </c>
      <c r="F307" s="56">
        <v>0</v>
      </c>
      <c r="G307" s="56">
        <v>0</v>
      </c>
      <c r="H307" s="109"/>
    </row>
    <row r="308" spans="1:9" x14ac:dyDescent="0.25">
      <c r="A308" s="164"/>
      <c r="B308" s="166"/>
      <c r="C308" s="168"/>
      <c r="D308" s="169"/>
      <c r="E308" s="243" t="s">
        <v>609</v>
      </c>
      <c r="F308" s="56">
        <v>0</v>
      </c>
      <c r="G308" s="56">
        <v>0</v>
      </c>
      <c r="H308" s="109"/>
    </row>
    <row r="309" spans="1:9" x14ac:dyDescent="0.25">
      <c r="A309" s="164"/>
      <c r="B309" s="166"/>
      <c r="C309" s="168"/>
      <c r="D309" s="169"/>
      <c r="E309" s="243" t="s">
        <v>610</v>
      </c>
      <c r="F309" s="56">
        <v>0</v>
      </c>
      <c r="G309" s="56">
        <v>0</v>
      </c>
      <c r="H309" s="109" t="s">
        <v>736</v>
      </c>
    </row>
    <row r="310" spans="1:9" x14ac:dyDescent="0.25">
      <c r="A310" s="164"/>
      <c r="B310" s="166"/>
      <c r="C310" s="168"/>
      <c r="D310" s="169"/>
      <c r="E310" s="243" t="s">
        <v>611</v>
      </c>
      <c r="F310" s="56">
        <v>0</v>
      </c>
      <c r="G310" s="56">
        <v>0</v>
      </c>
      <c r="H310" s="109"/>
    </row>
    <row r="311" spans="1:9" x14ac:dyDescent="0.25">
      <c r="A311" s="164"/>
      <c r="B311" s="166"/>
      <c r="C311" s="168"/>
      <c r="D311" s="169"/>
      <c r="E311" s="243" t="s">
        <v>612</v>
      </c>
      <c r="F311" s="56">
        <v>0</v>
      </c>
      <c r="G311" s="56">
        <v>0</v>
      </c>
      <c r="H311" s="109"/>
    </row>
    <row r="312" spans="1:9" x14ac:dyDescent="0.25">
      <c r="A312" s="164"/>
      <c r="B312" s="166"/>
      <c r="C312" s="168"/>
      <c r="D312" s="169"/>
      <c r="E312" s="243" t="s">
        <v>613</v>
      </c>
      <c r="F312" s="56">
        <v>0</v>
      </c>
      <c r="G312" s="56">
        <v>0</v>
      </c>
      <c r="H312" s="109"/>
    </row>
    <row r="313" spans="1:9" ht="15.75" thickBot="1" x14ac:dyDescent="0.3">
      <c r="A313" s="164"/>
      <c r="B313" s="166"/>
      <c r="C313" s="174"/>
      <c r="D313" s="186"/>
      <c r="E313" s="245" t="s">
        <v>614</v>
      </c>
      <c r="F313" s="271">
        <v>8740</v>
      </c>
      <c r="G313" s="53">
        <v>4066.2</v>
      </c>
      <c r="H313" s="246"/>
      <c r="I313" s="103"/>
    </row>
    <row r="314" spans="1:9" ht="30" x14ac:dyDescent="0.25">
      <c r="A314" s="164"/>
      <c r="B314" s="166"/>
      <c r="C314" s="167" t="s">
        <v>112</v>
      </c>
      <c r="D314" s="202">
        <v>12800</v>
      </c>
      <c r="E314" s="255" t="s">
        <v>391</v>
      </c>
      <c r="F314" s="241">
        <v>1728.32</v>
      </c>
      <c r="G314" s="241">
        <v>3201.2</v>
      </c>
      <c r="H314" s="242" t="s">
        <v>388</v>
      </c>
    </row>
    <row r="315" spans="1:9" x14ac:dyDescent="0.25">
      <c r="A315" s="164"/>
      <c r="B315" s="166"/>
      <c r="C315" s="168"/>
      <c r="D315" s="169"/>
      <c r="E315" s="55" t="s">
        <v>394</v>
      </c>
      <c r="F315" s="244">
        <v>0</v>
      </c>
      <c r="G315" s="244">
        <v>0</v>
      </c>
      <c r="H315" s="109"/>
    </row>
    <row r="316" spans="1:9" x14ac:dyDescent="0.25">
      <c r="A316" s="164"/>
      <c r="B316" s="166"/>
      <c r="C316" s="168"/>
      <c r="D316" s="169"/>
      <c r="E316" s="243" t="s">
        <v>392</v>
      </c>
      <c r="F316" s="56">
        <v>0</v>
      </c>
      <c r="G316" s="56">
        <v>0</v>
      </c>
      <c r="H316" s="109"/>
    </row>
    <row r="317" spans="1:9" x14ac:dyDescent="0.25">
      <c r="A317" s="164"/>
      <c r="B317" s="166"/>
      <c r="C317" s="168"/>
      <c r="D317" s="169"/>
      <c r="E317" s="243" t="s">
        <v>393</v>
      </c>
      <c r="F317" s="56">
        <v>0</v>
      </c>
      <c r="G317" s="56">
        <v>0</v>
      </c>
      <c r="H317" s="109"/>
    </row>
    <row r="318" spans="1:9" x14ac:dyDescent="0.25">
      <c r="A318" s="164"/>
      <c r="B318" s="166"/>
      <c r="C318" s="168"/>
      <c r="D318" s="169"/>
      <c r="E318" s="243" t="s">
        <v>519</v>
      </c>
      <c r="F318" s="56">
        <v>0</v>
      </c>
      <c r="G318" s="56">
        <v>0</v>
      </c>
      <c r="H318" s="109"/>
    </row>
    <row r="319" spans="1:9" x14ac:dyDescent="0.25">
      <c r="A319" s="164"/>
      <c r="B319" s="166"/>
      <c r="C319" s="168"/>
      <c r="D319" s="169"/>
      <c r="E319" s="243" t="s">
        <v>609</v>
      </c>
      <c r="F319" s="56">
        <v>0</v>
      </c>
      <c r="G319" s="56">
        <v>0</v>
      </c>
      <c r="H319" s="109"/>
    </row>
    <row r="320" spans="1:9" x14ac:dyDescent="0.25">
      <c r="A320" s="164"/>
      <c r="B320" s="166"/>
      <c r="C320" s="168"/>
      <c r="D320" s="169"/>
      <c r="E320" s="243" t="s">
        <v>610</v>
      </c>
      <c r="F320" s="56">
        <v>0</v>
      </c>
      <c r="G320" s="56">
        <v>0</v>
      </c>
      <c r="H320" s="109"/>
    </row>
    <row r="321" spans="1:8" x14ac:dyDescent="0.25">
      <c r="A321" s="164"/>
      <c r="B321" s="166"/>
      <c r="C321" s="168"/>
      <c r="D321" s="169"/>
      <c r="E321" s="243" t="s">
        <v>611</v>
      </c>
      <c r="F321" s="56">
        <v>0</v>
      </c>
      <c r="G321" s="56">
        <v>0</v>
      </c>
      <c r="H321" s="109"/>
    </row>
    <row r="322" spans="1:8" x14ac:dyDescent="0.25">
      <c r="A322" s="164"/>
      <c r="B322" s="166"/>
      <c r="C322" s="168"/>
      <c r="D322" s="169"/>
      <c r="E322" s="243" t="s">
        <v>612</v>
      </c>
      <c r="F322" s="56">
        <v>0</v>
      </c>
      <c r="G322" s="56">
        <v>0</v>
      </c>
      <c r="H322" s="109"/>
    </row>
    <row r="323" spans="1:8" x14ac:dyDescent="0.25">
      <c r="A323" s="164"/>
      <c r="B323" s="166"/>
      <c r="C323" s="168"/>
      <c r="D323" s="169"/>
      <c r="E323" s="243" t="s">
        <v>613</v>
      </c>
      <c r="F323" s="56">
        <v>0</v>
      </c>
      <c r="G323" s="56">
        <v>0</v>
      </c>
      <c r="H323" s="109"/>
    </row>
    <row r="324" spans="1:8" ht="15.75" thickBot="1" x14ac:dyDescent="0.3">
      <c r="A324" s="164"/>
      <c r="B324" s="166"/>
      <c r="C324" s="174"/>
      <c r="D324" s="186"/>
      <c r="E324" s="245" t="s">
        <v>614</v>
      </c>
      <c r="F324" s="53">
        <f>5228.32-F314</f>
        <v>3500</v>
      </c>
      <c r="G324" s="53">
        <v>0</v>
      </c>
      <c r="H324" s="246"/>
    </row>
    <row r="325" spans="1:8" x14ac:dyDescent="0.25">
      <c r="A325" s="164"/>
      <c r="B325" s="166"/>
      <c r="C325" s="158" t="s">
        <v>117</v>
      </c>
      <c r="D325" s="175"/>
      <c r="E325" s="255" t="s">
        <v>391</v>
      </c>
      <c r="F325" s="278"/>
      <c r="G325" s="289">
        <v>4379</v>
      </c>
      <c r="H325" s="242" t="s">
        <v>389</v>
      </c>
    </row>
    <row r="326" spans="1:8" x14ac:dyDescent="0.25">
      <c r="A326" s="164"/>
      <c r="B326" s="166"/>
      <c r="C326" s="159"/>
      <c r="D326" s="176"/>
      <c r="E326" s="243" t="s">
        <v>392</v>
      </c>
      <c r="F326" s="279"/>
      <c r="G326" s="290">
        <v>836.06</v>
      </c>
      <c r="H326" s="109" t="s">
        <v>389</v>
      </c>
    </row>
    <row r="327" spans="1:8" x14ac:dyDescent="0.25">
      <c r="A327" s="164"/>
      <c r="B327" s="166"/>
      <c r="C327" s="159"/>
      <c r="D327" s="176"/>
      <c r="E327" s="243" t="s">
        <v>393</v>
      </c>
      <c r="F327" s="279"/>
      <c r="G327" s="290">
        <v>0</v>
      </c>
      <c r="H327" s="109"/>
    </row>
    <row r="328" spans="1:8" x14ac:dyDescent="0.25">
      <c r="A328" s="164"/>
      <c r="B328" s="166"/>
      <c r="C328" s="159"/>
      <c r="D328" s="176"/>
      <c r="E328" s="243" t="s">
        <v>519</v>
      </c>
      <c r="F328" s="279"/>
      <c r="G328" s="290">
        <v>0</v>
      </c>
      <c r="H328" s="109"/>
    </row>
    <row r="329" spans="1:8" x14ac:dyDescent="0.25">
      <c r="A329" s="164"/>
      <c r="B329" s="166"/>
      <c r="C329" s="159"/>
      <c r="D329" s="176"/>
      <c r="E329" s="243" t="s">
        <v>609</v>
      </c>
      <c r="F329" s="279"/>
      <c r="G329" s="270">
        <v>308.12</v>
      </c>
      <c r="H329" s="109" t="s">
        <v>389</v>
      </c>
    </row>
    <row r="330" spans="1:8" x14ac:dyDescent="0.25">
      <c r="A330" s="164"/>
      <c r="B330" s="166"/>
      <c r="C330" s="159"/>
      <c r="D330" s="176"/>
      <c r="E330" s="243" t="s">
        <v>610</v>
      </c>
      <c r="F330" s="279"/>
      <c r="G330" s="56">
        <v>0</v>
      </c>
      <c r="H330" s="109"/>
    </row>
    <row r="331" spans="1:8" x14ac:dyDescent="0.25">
      <c r="A331" s="164"/>
      <c r="B331" s="166"/>
      <c r="C331" s="159"/>
      <c r="D331" s="176"/>
      <c r="E331" s="243" t="s">
        <v>611</v>
      </c>
      <c r="F331" s="279"/>
      <c r="G331" s="56">
        <v>0</v>
      </c>
      <c r="H331" s="109"/>
    </row>
    <row r="332" spans="1:8" x14ac:dyDescent="0.25">
      <c r="A332" s="164"/>
      <c r="B332" s="166"/>
      <c r="C332" s="159"/>
      <c r="D332" s="176"/>
      <c r="E332" s="243" t="s">
        <v>612</v>
      </c>
      <c r="F332" s="279"/>
      <c r="G332" s="56">
        <v>0</v>
      </c>
      <c r="H332" s="109"/>
    </row>
    <row r="333" spans="1:8" x14ac:dyDescent="0.25">
      <c r="A333" s="164"/>
      <c r="B333" s="166"/>
      <c r="C333" s="159"/>
      <c r="D333" s="176"/>
      <c r="E333" s="243" t="s">
        <v>613</v>
      </c>
      <c r="F333" s="279"/>
      <c r="G333" s="56">
        <v>0</v>
      </c>
      <c r="H333" s="109"/>
    </row>
    <row r="334" spans="1:8" ht="15.75" thickBot="1" x14ac:dyDescent="0.3">
      <c r="A334" s="164"/>
      <c r="B334" s="166"/>
      <c r="C334" s="179"/>
      <c r="D334" s="178"/>
      <c r="E334" s="245" t="s">
        <v>614</v>
      </c>
      <c r="F334" s="280"/>
      <c r="G334" s="53">
        <v>0</v>
      </c>
      <c r="H334" s="246"/>
    </row>
    <row r="335" spans="1:8" x14ac:dyDescent="0.25">
      <c r="A335" s="164"/>
      <c r="B335" s="187" t="s">
        <v>231</v>
      </c>
      <c r="C335" s="158" t="s">
        <v>109</v>
      </c>
      <c r="D335" s="160">
        <v>4200</v>
      </c>
      <c r="E335" s="283" t="s">
        <v>393</v>
      </c>
      <c r="F335" s="291">
        <v>263</v>
      </c>
      <c r="G335" s="291">
        <v>1141.92</v>
      </c>
      <c r="H335" s="242" t="s">
        <v>389</v>
      </c>
    </row>
    <row r="336" spans="1:8" x14ac:dyDescent="0.25">
      <c r="A336" s="164"/>
      <c r="B336" s="188"/>
      <c r="C336" s="159"/>
      <c r="D336" s="161"/>
      <c r="E336" s="284" t="s">
        <v>519</v>
      </c>
      <c r="F336" s="292">
        <v>241.5</v>
      </c>
      <c r="G336" s="292">
        <v>5809.6</v>
      </c>
      <c r="H336" s="109" t="s">
        <v>389</v>
      </c>
    </row>
    <row r="337" spans="1:8" x14ac:dyDescent="0.25">
      <c r="A337" s="164"/>
      <c r="B337" s="188"/>
      <c r="C337" s="159"/>
      <c r="D337" s="161"/>
      <c r="E337" s="243" t="s">
        <v>609</v>
      </c>
      <c r="F337" s="56">
        <v>0</v>
      </c>
      <c r="G337" s="56">
        <v>0</v>
      </c>
      <c r="H337" s="109"/>
    </row>
    <row r="338" spans="1:8" x14ac:dyDescent="0.25">
      <c r="A338" s="164"/>
      <c r="B338" s="188"/>
      <c r="C338" s="159"/>
      <c r="D338" s="161"/>
      <c r="E338" s="243" t="s">
        <v>610</v>
      </c>
      <c r="F338" s="56">
        <v>0</v>
      </c>
      <c r="G338" s="56">
        <v>0</v>
      </c>
      <c r="H338" s="109"/>
    </row>
    <row r="339" spans="1:8" x14ac:dyDescent="0.25">
      <c r="A339" s="164"/>
      <c r="B339" s="188"/>
      <c r="C339" s="159"/>
      <c r="D339" s="161"/>
      <c r="E339" s="243" t="s">
        <v>611</v>
      </c>
      <c r="F339" s="56">
        <v>0</v>
      </c>
      <c r="G339" s="56">
        <v>0</v>
      </c>
      <c r="H339" s="109"/>
    </row>
    <row r="340" spans="1:8" x14ac:dyDescent="0.25">
      <c r="A340" s="164"/>
      <c r="B340" s="188"/>
      <c r="C340" s="159"/>
      <c r="D340" s="161"/>
      <c r="E340" s="243" t="s">
        <v>612</v>
      </c>
      <c r="F340" s="56">
        <v>0</v>
      </c>
      <c r="G340" s="56">
        <v>0</v>
      </c>
      <c r="H340" s="109"/>
    </row>
    <row r="341" spans="1:8" x14ac:dyDescent="0.25">
      <c r="A341" s="164"/>
      <c r="B341" s="188"/>
      <c r="C341" s="159"/>
      <c r="D341" s="161"/>
      <c r="E341" s="243" t="s">
        <v>613</v>
      </c>
      <c r="F341" s="56">
        <v>0</v>
      </c>
      <c r="G341" s="56">
        <v>0</v>
      </c>
      <c r="H341" s="109"/>
    </row>
    <row r="342" spans="1:8" ht="15.75" thickBot="1" x14ac:dyDescent="0.3">
      <c r="A342" s="164"/>
      <c r="B342" s="188"/>
      <c r="C342" s="179"/>
      <c r="D342" s="162"/>
      <c r="E342" s="245" t="s">
        <v>614</v>
      </c>
      <c r="F342" s="53">
        <f>10904.5-F336-F335</f>
        <v>10400</v>
      </c>
      <c r="G342" s="53">
        <v>1000</v>
      </c>
      <c r="H342" s="246"/>
    </row>
    <row r="343" spans="1:8" x14ac:dyDescent="0.25">
      <c r="A343" s="164"/>
      <c r="B343" s="188"/>
      <c r="C343" s="158" t="s">
        <v>112</v>
      </c>
      <c r="D343" s="160">
        <v>10800</v>
      </c>
      <c r="E343" s="283" t="s">
        <v>393</v>
      </c>
      <c r="F343" s="291">
        <v>0</v>
      </c>
      <c r="G343" s="291">
        <v>511.2</v>
      </c>
      <c r="H343" s="242" t="s">
        <v>389</v>
      </c>
    </row>
    <row r="344" spans="1:8" x14ac:dyDescent="0.25">
      <c r="A344" s="164"/>
      <c r="B344" s="188"/>
      <c r="C344" s="159"/>
      <c r="D344" s="161"/>
      <c r="E344" s="284" t="s">
        <v>519</v>
      </c>
      <c r="F344" s="292">
        <v>0</v>
      </c>
      <c r="G344" s="292">
        <v>820.4</v>
      </c>
      <c r="H344" s="109" t="s">
        <v>389</v>
      </c>
    </row>
    <row r="345" spans="1:8" x14ac:dyDescent="0.25">
      <c r="A345" s="164"/>
      <c r="B345" s="188"/>
      <c r="C345" s="159"/>
      <c r="D345" s="161"/>
      <c r="E345" s="243" t="s">
        <v>609</v>
      </c>
      <c r="F345" s="56">
        <v>0</v>
      </c>
      <c r="G345" s="56">
        <v>0</v>
      </c>
      <c r="H345" s="109"/>
    </row>
    <row r="346" spans="1:8" x14ac:dyDescent="0.25">
      <c r="A346" s="164"/>
      <c r="B346" s="188"/>
      <c r="C346" s="159"/>
      <c r="D346" s="161"/>
      <c r="E346" s="243" t="s">
        <v>610</v>
      </c>
      <c r="F346" s="56">
        <v>0</v>
      </c>
      <c r="G346" s="56">
        <v>0</v>
      </c>
      <c r="H346" s="109"/>
    </row>
    <row r="347" spans="1:8" x14ac:dyDescent="0.25">
      <c r="A347" s="164"/>
      <c r="B347" s="188"/>
      <c r="C347" s="159"/>
      <c r="D347" s="161"/>
      <c r="E347" s="243" t="s">
        <v>611</v>
      </c>
      <c r="F347" s="56">
        <v>0</v>
      </c>
      <c r="G347" s="56">
        <v>0</v>
      </c>
      <c r="H347" s="109"/>
    </row>
    <row r="348" spans="1:8" x14ac:dyDescent="0.25">
      <c r="A348" s="164"/>
      <c r="B348" s="188"/>
      <c r="C348" s="159"/>
      <c r="D348" s="161"/>
      <c r="E348" s="243" t="s">
        <v>612</v>
      </c>
      <c r="F348" s="56">
        <v>0</v>
      </c>
      <c r="G348" s="56">
        <v>0</v>
      </c>
      <c r="H348" s="109"/>
    </row>
    <row r="349" spans="1:8" x14ac:dyDescent="0.25">
      <c r="A349" s="164"/>
      <c r="B349" s="188"/>
      <c r="C349" s="159"/>
      <c r="D349" s="161"/>
      <c r="E349" s="243" t="s">
        <v>613</v>
      </c>
      <c r="F349" s="56">
        <v>0</v>
      </c>
      <c r="G349" s="56">
        <v>0</v>
      </c>
      <c r="H349" s="109"/>
    </row>
    <row r="350" spans="1:8" ht="15.75" thickBot="1" x14ac:dyDescent="0.3">
      <c r="A350" s="164"/>
      <c r="B350" s="188"/>
      <c r="C350" s="159"/>
      <c r="D350" s="161"/>
      <c r="E350" s="243" t="s">
        <v>614</v>
      </c>
      <c r="F350" s="53">
        <v>5150</v>
      </c>
      <c r="G350" s="56">
        <v>4800</v>
      </c>
      <c r="H350" s="248"/>
    </row>
    <row r="351" spans="1:8" x14ac:dyDescent="0.25">
      <c r="A351" s="164"/>
      <c r="B351" s="180" t="s">
        <v>233</v>
      </c>
      <c r="C351" s="158" t="s">
        <v>109</v>
      </c>
      <c r="D351" s="160">
        <v>15000</v>
      </c>
      <c r="E351" s="239" t="s">
        <v>611</v>
      </c>
      <c r="F351" s="247">
        <v>0</v>
      </c>
      <c r="G351" s="247">
        <v>0</v>
      </c>
      <c r="H351" s="242"/>
    </row>
    <row r="352" spans="1:8" x14ac:dyDescent="0.25">
      <c r="A352" s="164"/>
      <c r="B352" s="181"/>
      <c r="C352" s="159"/>
      <c r="D352" s="161"/>
      <c r="E352" s="243" t="s">
        <v>612</v>
      </c>
      <c r="F352" s="56">
        <v>5000</v>
      </c>
      <c r="G352" s="56">
        <v>6000</v>
      </c>
      <c r="H352" s="109" t="s">
        <v>882</v>
      </c>
    </row>
    <row r="353" spans="1:8" x14ac:dyDescent="0.25">
      <c r="A353" s="164"/>
      <c r="B353" s="181"/>
      <c r="C353" s="159"/>
      <c r="D353" s="161"/>
      <c r="E353" s="243" t="s">
        <v>613</v>
      </c>
      <c r="F353" s="56">
        <v>0</v>
      </c>
      <c r="G353" s="56">
        <v>0</v>
      </c>
      <c r="H353" s="109"/>
    </row>
    <row r="354" spans="1:8" ht="15.75" thickBot="1" x14ac:dyDescent="0.3">
      <c r="A354" s="164"/>
      <c r="B354" s="182"/>
      <c r="C354" s="179"/>
      <c r="D354" s="162"/>
      <c r="E354" s="245" t="s">
        <v>614</v>
      </c>
      <c r="F354" s="53">
        <f>12217.18-F352</f>
        <v>7217.18</v>
      </c>
      <c r="G354" s="53">
        <v>6600</v>
      </c>
      <c r="H354" s="246" t="s">
        <v>1020</v>
      </c>
    </row>
    <row r="355" spans="1:8" x14ac:dyDescent="0.25">
      <c r="A355" s="164"/>
      <c r="B355" s="180" t="s">
        <v>643</v>
      </c>
      <c r="C355" s="158" t="s">
        <v>110</v>
      </c>
      <c r="D355" s="160">
        <v>6000</v>
      </c>
      <c r="E355" s="239" t="s">
        <v>611</v>
      </c>
      <c r="F355" s="247">
        <v>0</v>
      </c>
      <c r="G355" s="247">
        <v>0</v>
      </c>
      <c r="H355" s="242"/>
    </row>
    <row r="356" spans="1:8" ht="15.75" thickBot="1" x14ac:dyDescent="0.3">
      <c r="A356" s="164"/>
      <c r="B356" s="182"/>
      <c r="C356" s="159"/>
      <c r="D356" s="161"/>
      <c r="E356" s="243" t="s">
        <v>612</v>
      </c>
      <c r="F356" s="56">
        <v>6000</v>
      </c>
      <c r="G356" s="56">
        <v>3000</v>
      </c>
      <c r="H356" s="109"/>
    </row>
    <row r="357" spans="1:8" x14ac:dyDescent="0.25">
      <c r="A357" s="164"/>
      <c r="B357" s="181"/>
      <c r="C357" s="159"/>
      <c r="D357" s="161"/>
      <c r="E357" s="243" t="s">
        <v>613</v>
      </c>
      <c r="F357" s="56">
        <v>0</v>
      </c>
      <c r="G357" s="56">
        <v>0</v>
      </c>
      <c r="H357" s="109"/>
    </row>
    <row r="358" spans="1:8" ht="15.75" thickBot="1" x14ac:dyDescent="0.3">
      <c r="A358" s="164"/>
      <c r="B358" s="182"/>
      <c r="C358" s="159"/>
      <c r="D358" s="161"/>
      <c r="E358" s="243" t="s">
        <v>614</v>
      </c>
      <c r="F358" s="56">
        <v>2000</v>
      </c>
      <c r="G358" s="56">
        <v>0</v>
      </c>
      <c r="H358" s="248"/>
    </row>
    <row r="359" spans="1:8" x14ac:dyDescent="0.25">
      <c r="A359" s="66"/>
      <c r="B359" s="66"/>
      <c r="C359" s="79"/>
      <c r="D359" s="67"/>
      <c r="E359" s="68"/>
      <c r="F359" s="69"/>
      <c r="G359" s="69"/>
      <c r="H359" s="70"/>
    </row>
    <row r="360" spans="1:8" ht="15.75" thickBot="1" x14ac:dyDescent="0.3">
      <c r="A360" s="54"/>
      <c r="B360" s="54"/>
      <c r="C360" s="57" t="s">
        <v>121</v>
      </c>
      <c r="D360" s="44">
        <f>SUBTOTAL(9,D4:D359)</f>
        <v>572500</v>
      </c>
      <c r="E360" s="54"/>
      <c r="F360" s="44">
        <f>SUBTOTAL(9,F4:F359)</f>
        <v>572500</v>
      </c>
      <c r="G360" s="44">
        <f>SUBTOTAL(9,G4:G359)</f>
        <v>288606.30000000005</v>
      </c>
    </row>
    <row r="364" spans="1:8" ht="15.75" customHeight="1" x14ac:dyDescent="0.25">
      <c r="C364" s="227" t="s">
        <v>1021</v>
      </c>
      <c r="D364" s="129" t="s">
        <v>1022</v>
      </c>
      <c r="E364" s="129" t="s">
        <v>1023</v>
      </c>
      <c r="F364" s="221" t="s">
        <v>1025</v>
      </c>
    </row>
    <row r="365" spans="1:8" ht="15.75" thickBot="1" x14ac:dyDescent="0.3">
      <c r="C365" s="228"/>
      <c r="D365" s="130" t="s">
        <v>1023</v>
      </c>
      <c r="E365" s="130" t="s">
        <v>1024</v>
      </c>
      <c r="F365" s="222"/>
    </row>
    <row r="366" spans="1:8" ht="15.75" thickBot="1" x14ac:dyDescent="0.3">
      <c r="C366" s="131" t="s">
        <v>1026</v>
      </c>
      <c r="D366" s="132">
        <f>D175+D247</f>
        <v>27000</v>
      </c>
      <c r="E366" s="132">
        <f>F248+F178+F179</f>
        <v>7200</v>
      </c>
      <c r="F366" s="133">
        <f>G178+G179+G216+G218+G248</f>
        <v>12150</v>
      </c>
    </row>
    <row r="367" spans="1:8" ht="15.75" thickBot="1" x14ac:dyDescent="0.3">
      <c r="C367" s="131" t="s">
        <v>1027</v>
      </c>
      <c r="D367" s="132">
        <f>D351+D343+D314+D335+D303+D293+D289+D280+D279+D277+D271+D263+D259+D251+D207+D199+D174+D142+D139+D138+D137+D132+D117+D88+D59+D55+D43+D39+D35+D23+D15+D4+52665.25</f>
        <v>297573.25</v>
      </c>
      <c r="E367" s="132">
        <f>F354+F352+F350+F342+F336+F335+F324+F314+F313+F305+F296+F295+F293+F289+F280+F279+F277+F271+F264+F260+F252+F212+F210+F202+F200+F199+F188+F174+F152+F151+F150+F148+F147+F146+F144+F141+F138+F137+F133+F117+F92+F98+F91+F90+F62+F58+F44+F40+F24+F16+F8</f>
        <v>320261.71999999997</v>
      </c>
      <c r="F367" s="133">
        <f>G354+G352+G350+G344+G343+G342+G336+G335+G314+G313+G305+G303+G264+G260+G252+G212+G210+G202+G200+G199+G188+G152+G151+G150+G149+G148+G147+G146+G141+G133+G44+G40+G36+G24+G23+G16+G8+G4</f>
        <v>134814.93000000002</v>
      </c>
    </row>
    <row r="368" spans="1:8" ht="15.75" thickBot="1" x14ac:dyDescent="0.3">
      <c r="C368" s="131" t="s">
        <v>1028</v>
      </c>
      <c r="D368" s="132">
        <f>D99+D134+D273+D275+D281+D282+D285+D297+D355+2334.75</f>
        <v>48426.75</v>
      </c>
      <c r="E368" s="132">
        <f>F358+F356+F300+F287+F285+F284+F281+F273+F168+F162+F136+F109+F103+F102+F101</f>
        <v>50426.75</v>
      </c>
      <c r="F368" s="133">
        <f>G356+G300+G285+G284+G281+G273+G257+G256+G228+G226+G167+G163</f>
        <v>60247.55</v>
      </c>
    </row>
    <row r="369" spans="3:6" ht="26.25" thickBot="1" x14ac:dyDescent="0.3">
      <c r="C369" s="131" t="s">
        <v>1029</v>
      </c>
      <c r="D369" s="132">
        <f>D84+D78+D67+D72+D47+D31</f>
        <v>56000</v>
      </c>
      <c r="E369" s="132">
        <f>F71+F70+F69+F68+F72+F74+F77+F78+F80+F83+F86+F87+F32</f>
        <v>51463.950000000004</v>
      </c>
      <c r="F369" s="133">
        <f>G329+G326+G325+G233+G75+G76+G81+G82+G67+G68+G69+G70+G71+G48+G50+G32</f>
        <v>25236.82</v>
      </c>
    </row>
    <row r="370" spans="3:6" ht="15.75" thickBot="1" x14ac:dyDescent="0.3">
      <c r="C370" s="131" t="s">
        <v>1034</v>
      </c>
      <c r="D370" s="132">
        <f>D267+D196+D120+D123+D126</f>
        <v>19500</v>
      </c>
      <c r="E370" s="132">
        <f>F270+F269+F198+F122+F120+F128+F123</f>
        <v>20040</v>
      </c>
      <c r="F370" s="133">
        <f>G270+G198+G170+G169</f>
        <v>40160</v>
      </c>
    </row>
    <row r="371" spans="3:6" ht="15.75" thickBot="1" x14ac:dyDescent="0.3">
      <c r="C371" s="131" t="s">
        <v>1030</v>
      </c>
      <c r="D371" s="132">
        <f>D51</f>
        <v>1500</v>
      </c>
      <c r="E371" s="132">
        <f>F54</f>
        <v>607.58000000000004</v>
      </c>
      <c r="F371" s="133">
        <f>G242+G244</f>
        <v>200</v>
      </c>
    </row>
    <row r="372" spans="3:6" ht="15.75" thickBot="1" x14ac:dyDescent="0.3">
      <c r="C372" s="131" t="s">
        <v>1031</v>
      </c>
      <c r="D372" s="132">
        <f>D110+D63+D129</f>
        <v>120000</v>
      </c>
      <c r="E372" s="132">
        <f>F65+F110+F111+F113+F115+F131</f>
        <v>120000</v>
      </c>
      <c r="F372" s="133">
        <f>G65</f>
        <v>2500</v>
      </c>
    </row>
    <row r="373" spans="3:6" ht="15.75" thickBot="1" x14ac:dyDescent="0.3">
      <c r="C373" s="131" t="s">
        <v>1032</v>
      </c>
      <c r="D373" s="132">
        <f>D116</f>
        <v>2500</v>
      </c>
      <c r="E373" s="132">
        <f>F116</f>
        <v>2500</v>
      </c>
      <c r="F373" s="134" t="s">
        <v>554</v>
      </c>
    </row>
    <row r="374" spans="3:6" ht="15.75" thickBot="1" x14ac:dyDescent="0.3">
      <c r="C374" s="131" t="s">
        <v>1033</v>
      </c>
      <c r="D374" s="135" t="s">
        <v>554</v>
      </c>
      <c r="E374" s="135" t="s">
        <v>554</v>
      </c>
      <c r="F374" s="133">
        <f>G302+G66+G145+G301</f>
        <v>13297</v>
      </c>
    </row>
    <row r="375" spans="3:6" ht="15.75" thickBot="1" x14ac:dyDescent="0.3">
      <c r="C375" s="136" t="s">
        <v>1022</v>
      </c>
      <c r="D375" s="132">
        <f>SUM(D366:D374)</f>
        <v>572500</v>
      </c>
      <c r="E375" s="132">
        <f t="shared" ref="E375:F375" si="0">SUM(E366:E374)</f>
        <v>572500</v>
      </c>
      <c r="F375" s="132">
        <f t="shared" si="0"/>
        <v>288606.30000000005</v>
      </c>
    </row>
  </sheetData>
  <autoFilter ref="A3:H358" xr:uid="{74F9140B-977F-45AA-84E0-C9ECDE6FB5D7}"/>
  <mergeCells count="173">
    <mergeCell ref="F364:F365"/>
    <mergeCell ref="B301:B302"/>
    <mergeCell ref="C301:C302"/>
    <mergeCell ref="D301:D302"/>
    <mergeCell ref="C364:C365"/>
    <mergeCell ref="A271:A302"/>
    <mergeCell ref="A1:G1"/>
    <mergeCell ref="A2:H2"/>
    <mergeCell ref="A4:A66"/>
    <mergeCell ref="B4:B14"/>
    <mergeCell ref="C4:C14"/>
    <mergeCell ref="D4:D14"/>
    <mergeCell ref="B15:B30"/>
    <mergeCell ref="C15:C22"/>
    <mergeCell ref="D15:D22"/>
    <mergeCell ref="C23:C30"/>
    <mergeCell ref="D23:D30"/>
    <mergeCell ref="C31:C34"/>
    <mergeCell ref="D31:D34"/>
    <mergeCell ref="B31:B46"/>
    <mergeCell ref="C35:C38"/>
    <mergeCell ref="C39:C42"/>
    <mergeCell ref="C43:C46"/>
    <mergeCell ref="D35:D38"/>
    <mergeCell ref="D39:D42"/>
    <mergeCell ref="D43:D46"/>
    <mergeCell ref="C47:C50"/>
    <mergeCell ref="C51:C54"/>
    <mergeCell ref="C55:C58"/>
    <mergeCell ref="C59:C62"/>
    <mergeCell ref="A67:A71"/>
    <mergeCell ref="B67:B71"/>
    <mergeCell ref="C67:C71"/>
    <mergeCell ref="D67:D71"/>
    <mergeCell ref="B47:B65"/>
    <mergeCell ref="C63:C65"/>
    <mergeCell ref="D63:D65"/>
    <mergeCell ref="D47:D50"/>
    <mergeCell ref="D51:D54"/>
    <mergeCell ref="D55:D58"/>
    <mergeCell ref="D59:D62"/>
    <mergeCell ref="B84:B87"/>
    <mergeCell ref="C84:C87"/>
    <mergeCell ref="D84:D87"/>
    <mergeCell ref="A72:A87"/>
    <mergeCell ref="B72:B77"/>
    <mergeCell ref="C72:C77"/>
    <mergeCell ref="D72:D77"/>
    <mergeCell ref="B78:B83"/>
    <mergeCell ref="C78:C83"/>
    <mergeCell ref="D78:D83"/>
    <mergeCell ref="A303:A358"/>
    <mergeCell ref="B303:B334"/>
    <mergeCell ref="C303:C313"/>
    <mergeCell ref="D303:D313"/>
    <mergeCell ref="C314:C324"/>
    <mergeCell ref="D314:D324"/>
    <mergeCell ref="C325:C334"/>
    <mergeCell ref="D325:D334"/>
    <mergeCell ref="A88:A116"/>
    <mergeCell ref="B88:B115"/>
    <mergeCell ref="C88:C98"/>
    <mergeCell ref="D88:D98"/>
    <mergeCell ref="C99:C109"/>
    <mergeCell ref="D99:D109"/>
    <mergeCell ref="C110:C115"/>
    <mergeCell ref="D110:D115"/>
    <mergeCell ref="B335:B350"/>
    <mergeCell ref="C355:C358"/>
    <mergeCell ref="D355:D358"/>
    <mergeCell ref="B263:B270"/>
    <mergeCell ref="B355:B358"/>
    <mergeCell ref="C351:C354"/>
    <mergeCell ref="D351:D354"/>
    <mergeCell ref="B351:B354"/>
    <mergeCell ref="D335:D342"/>
    <mergeCell ref="C343:C350"/>
    <mergeCell ref="D343:D350"/>
    <mergeCell ref="B247:B262"/>
    <mergeCell ref="C247:C250"/>
    <mergeCell ref="D247:D250"/>
    <mergeCell ref="C251:C254"/>
    <mergeCell ref="D251:D254"/>
    <mergeCell ref="C335:C342"/>
    <mergeCell ref="C275:C276"/>
    <mergeCell ref="D275:D276"/>
    <mergeCell ref="C277:C278"/>
    <mergeCell ref="D277:D278"/>
    <mergeCell ref="B279:B284"/>
    <mergeCell ref="C282:C284"/>
    <mergeCell ref="D282:D284"/>
    <mergeCell ref="C259:C262"/>
    <mergeCell ref="D259:D262"/>
    <mergeCell ref="C263:C266"/>
    <mergeCell ref="D263:D266"/>
    <mergeCell ref="D289:D292"/>
    <mergeCell ref="B285:B292"/>
    <mergeCell ref="B271:B278"/>
    <mergeCell ref="C271:C272"/>
    <mergeCell ref="D271:D272"/>
    <mergeCell ref="C273:C274"/>
    <mergeCell ref="D273:D274"/>
    <mergeCell ref="F169:F173"/>
    <mergeCell ref="B146:B169"/>
    <mergeCell ref="C146:C154"/>
    <mergeCell ref="D146:D168"/>
    <mergeCell ref="C155:C161"/>
    <mergeCell ref="C162:C168"/>
    <mergeCell ref="C169:C173"/>
    <mergeCell ref="D169:D173"/>
    <mergeCell ref="D196:D198"/>
    <mergeCell ref="B137:B138"/>
    <mergeCell ref="B139:B144"/>
    <mergeCell ref="C139:C141"/>
    <mergeCell ref="C142:C144"/>
    <mergeCell ref="D139:D141"/>
    <mergeCell ref="D142:D144"/>
    <mergeCell ref="C207:C214"/>
    <mergeCell ref="D207:D214"/>
    <mergeCell ref="C215:C222"/>
    <mergeCell ref="D215:D222"/>
    <mergeCell ref="B199:B246"/>
    <mergeCell ref="C199:C206"/>
    <mergeCell ref="C231:C238"/>
    <mergeCell ref="D231:D238"/>
    <mergeCell ref="A146:A174"/>
    <mergeCell ref="D123:D125"/>
    <mergeCell ref="C126:C128"/>
    <mergeCell ref="F215:F222"/>
    <mergeCell ref="F223:F230"/>
    <mergeCell ref="F231:F238"/>
    <mergeCell ref="F239:F246"/>
    <mergeCell ref="F255:F258"/>
    <mergeCell ref="D199:D206"/>
    <mergeCell ref="A117:A145"/>
    <mergeCell ref="B117:B131"/>
    <mergeCell ref="C117:C119"/>
    <mergeCell ref="D117:D119"/>
    <mergeCell ref="C120:C122"/>
    <mergeCell ref="D120:D122"/>
    <mergeCell ref="C123:C125"/>
    <mergeCell ref="D126:D128"/>
    <mergeCell ref="C129:C131"/>
    <mergeCell ref="D129:D131"/>
    <mergeCell ref="B132:B136"/>
    <mergeCell ref="C132:C133"/>
    <mergeCell ref="D132:D133"/>
    <mergeCell ref="C134:C136"/>
    <mergeCell ref="D134:D136"/>
    <mergeCell ref="F325:F334"/>
    <mergeCell ref="C267:C270"/>
    <mergeCell ref="D267:D270"/>
    <mergeCell ref="A175:A270"/>
    <mergeCell ref="B175:B198"/>
    <mergeCell ref="C175:C185"/>
    <mergeCell ref="D175:D185"/>
    <mergeCell ref="C186:C195"/>
    <mergeCell ref="D186:D195"/>
    <mergeCell ref="C196:C198"/>
    <mergeCell ref="C223:C230"/>
    <mergeCell ref="D223:D230"/>
    <mergeCell ref="C239:C246"/>
    <mergeCell ref="D239:D246"/>
    <mergeCell ref="C255:C258"/>
    <mergeCell ref="D255:D258"/>
    <mergeCell ref="B293:B300"/>
    <mergeCell ref="C285:C288"/>
    <mergeCell ref="D285:D288"/>
    <mergeCell ref="C289:C292"/>
    <mergeCell ref="C293:C296"/>
    <mergeCell ref="D293:D296"/>
    <mergeCell ref="C297:C300"/>
    <mergeCell ref="D297:D300"/>
  </mergeCells>
  <conditionalFormatting sqref="A2">
    <cfRule type="duplicateValues" dxfId="5" priority="4"/>
    <cfRule type="duplicateValues" dxfId="4" priority="5"/>
    <cfRule type="duplicateValues" dxfId="3" priority="6"/>
  </conditionalFormatting>
  <conditionalFormatting sqref="E2">
    <cfRule type="duplicateValues" dxfId="2" priority="1"/>
    <cfRule type="duplicateValues" dxfId="1" priority="2"/>
    <cfRule type="duplicateValues" dxfId="0" priority="3"/>
  </conditionalFormatting>
  <pageMargins left="0.7" right="0.7" top="0.75" bottom="0.75" header="0.3" footer="0.3"/>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8511-F9B1-457E-8143-800C36D0BB6F}">
  <sheetPr>
    <tabColor rgb="FFFF0000"/>
  </sheetPr>
  <dimension ref="A1:S90"/>
  <sheetViews>
    <sheetView workbookViewId="0">
      <selection activeCell="D13" sqref="D13"/>
    </sheetView>
  </sheetViews>
  <sheetFormatPr defaultColWidth="8.7109375" defaultRowHeight="15" x14ac:dyDescent="0.25"/>
  <cols>
    <col min="1" max="3" width="8.7109375" style="1"/>
    <col min="4" max="4" width="10.85546875" style="1" customWidth="1"/>
    <col min="5" max="5" width="15.140625" style="1" customWidth="1"/>
    <col min="6" max="6" width="16.42578125" style="1" customWidth="1"/>
    <col min="7" max="8" width="13" style="1" customWidth="1"/>
    <col min="9" max="9" width="15.85546875" style="1" customWidth="1"/>
    <col min="10" max="10" width="17.85546875" style="1" customWidth="1"/>
    <col min="11" max="11" width="8.7109375" style="1"/>
    <col min="12" max="12" width="16" style="1" customWidth="1"/>
    <col min="13" max="13" width="11.5703125" style="1" customWidth="1"/>
    <col min="14" max="14" width="11.85546875" style="1" customWidth="1"/>
    <col min="15" max="15" width="19.7109375" style="1" customWidth="1"/>
    <col min="16" max="16" width="8.7109375" style="1"/>
    <col min="17" max="17" width="29.85546875" style="1" customWidth="1"/>
    <col min="18" max="18" width="11.7109375" style="1" customWidth="1"/>
    <col min="19" max="16384" width="8.7109375" style="1"/>
  </cols>
  <sheetData>
    <row r="1" spans="1:19" s="2" customFormat="1" ht="60" x14ac:dyDescent="0.25">
      <c r="A1" s="45" t="s">
        <v>76</v>
      </c>
      <c r="B1" s="45" t="s">
        <v>5</v>
      </c>
      <c r="C1" s="45" t="s">
        <v>30</v>
      </c>
      <c r="D1" s="45" t="s">
        <v>22</v>
      </c>
      <c r="E1" s="45" t="s">
        <v>36</v>
      </c>
      <c r="F1" s="45" t="s">
        <v>42</v>
      </c>
      <c r="G1" s="45" t="s">
        <v>43</v>
      </c>
      <c r="H1" s="45" t="s">
        <v>49</v>
      </c>
      <c r="I1" s="45" t="s">
        <v>62</v>
      </c>
      <c r="J1" s="45" t="s">
        <v>63</v>
      </c>
      <c r="K1" s="45" t="s">
        <v>83</v>
      </c>
      <c r="L1" s="45" t="s">
        <v>247</v>
      </c>
      <c r="M1" s="45" t="s">
        <v>93</v>
      </c>
      <c r="N1" s="45" t="s">
        <v>94</v>
      </c>
      <c r="O1" s="45" t="s">
        <v>129</v>
      </c>
      <c r="P1" s="45" t="s">
        <v>137</v>
      </c>
      <c r="Q1" s="45" t="s">
        <v>128</v>
      </c>
      <c r="R1" s="45" t="s">
        <v>232</v>
      </c>
      <c r="S1" s="2" t="s">
        <v>260</v>
      </c>
    </row>
    <row r="2" spans="1:19" ht="45" x14ac:dyDescent="0.25">
      <c r="A2" s="1" t="s">
        <v>77</v>
      </c>
      <c r="B2" s="1" t="s">
        <v>7</v>
      </c>
      <c r="C2" s="1" t="s">
        <v>18</v>
      </c>
      <c r="D2" s="1" t="s">
        <v>26</v>
      </c>
      <c r="E2" s="1" t="s">
        <v>37</v>
      </c>
      <c r="F2" s="1" t="s">
        <v>39</v>
      </c>
      <c r="G2" s="1" t="s">
        <v>44</v>
      </c>
      <c r="H2" s="1">
        <v>1</v>
      </c>
      <c r="I2" s="1" t="s">
        <v>51</v>
      </c>
      <c r="J2" s="1" t="s">
        <v>58</v>
      </c>
      <c r="K2" t="s">
        <v>84</v>
      </c>
      <c r="L2" s="1" t="s">
        <v>248</v>
      </c>
      <c r="M2" s="1" t="s">
        <v>96</v>
      </c>
      <c r="N2" s="1" t="s">
        <v>99</v>
      </c>
      <c r="O2" s="1" t="s">
        <v>136</v>
      </c>
      <c r="P2" t="s">
        <v>138</v>
      </c>
      <c r="Q2" s="1" t="s">
        <v>107</v>
      </c>
      <c r="R2" s="1" t="s">
        <v>119</v>
      </c>
      <c r="S2" s="1" t="s">
        <v>261</v>
      </c>
    </row>
    <row r="3" spans="1:19" ht="45" x14ac:dyDescent="0.25">
      <c r="A3" s="1" t="s">
        <v>78</v>
      </c>
      <c r="B3" s="1" t="s">
        <v>517</v>
      </c>
      <c r="C3" s="1" t="s">
        <v>19</v>
      </c>
      <c r="D3" s="1" t="s">
        <v>27</v>
      </c>
      <c r="E3" s="1" t="s">
        <v>38</v>
      </c>
      <c r="F3" s="1" t="s">
        <v>41</v>
      </c>
      <c r="G3" s="1" t="s">
        <v>45</v>
      </c>
      <c r="H3" s="1">
        <v>2</v>
      </c>
      <c r="I3" s="1" t="s">
        <v>52</v>
      </c>
      <c r="J3" s="1" t="s">
        <v>59</v>
      </c>
      <c r="K3" t="s">
        <v>92</v>
      </c>
      <c r="L3" s="1" t="s">
        <v>249</v>
      </c>
      <c r="M3" s="1" t="s">
        <v>97</v>
      </c>
      <c r="N3" s="1" t="s">
        <v>95</v>
      </c>
      <c r="O3" s="1" t="s">
        <v>130</v>
      </c>
      <c r="P3" t="s">
        <v>139</v>
      </c>
      <c r="Q3" s="1" t="s">
        <v>108</v>
      </c>
      <c r="R3" s="1" t="s">
        <v>231</v>
      </c>
      <c r="S3" s="1" t="s">
        <v>262</v>
      </c>
    </row>
    <row r="4" spans="1:19" ht="45" x14ac:dyDescent="0.25">
      <c r="A4" s="1" t="s">
        <v>79</v>
      </c>
      <c r="B4" s="1" t="s">
        <v>10</v>
      </c>
      <c r="D4" s="1" t="s">
        <v>23</v>
      </c>
      <c r="F4" s="1" t="s">
        <v>40</v>
      </c>
      <c r="G4" s="1" t="s">
        <v>46</v>
      </c>
      <c r="H4" s="1">
        <v>3</v>
      </c>
      <c r="I4" s="1" t="s">
        <v>53</v>
      </c>
      <c r="J4" s="1" t="s">
        <v>61</v>
      </c>
      <c r="K4" t="s">
        <v>85</v>
      </c>
      <c r="L4" s="1" t="s">
        <v>113</v>
      </c>
      <c r="M4" s="1" t="s">
        <v>98</v>
      </c>
      <c r="O4" s="1" t="s">
        <v>131</v>
      </c>
      <c r="P4" t="s">
        <v>140</v>
      </c>
      <c r="Q4" s="1" t="s">
        <v>109</v>
      </c>
      <c r="R4" s="1" t="s">
        <v>233</v>
      </c>
    </row>
    <row r="5" spans="1:19" ht="30" x14ac:dyDescent="0.25">
      <c r="A5" s="1" t="s">
        <v>80</v>
      </c>
      <c r="B5" s="1" t="s">
        <v>12</v>
      </c>
      <c r="D5" s="1" t="s">
        <v>29</v>
      </c>
      <c r="G5" s="1" t="s">
        <v>48</v>
      </c>
      <c r="H5" s="1">
        <v>4</v>
      </c>
      <c r="J5" s="1" t="s">
        <v>60</v>
      </c>
      <c r="K5" t="s">
        <v>86</v>
      </c>
      <c r="L5" s="1" t="s">
        <v>250</v>
      </c>
      <c r="M5" s="1" t="s">
        <v>127</v>
      </c>
      <c r="O5" s="1" t="s">
        <v>132</v>
      </c>
      <c r="P5" t="s">
        <v>141</v>
      </c>
      <c r="Q5" s="1" t="s">
        <v>110</v>
      </c>
    </row>
    <row r="6" spans="1:19" ht="30" x14ac:dyDescent="0.25">
      <c r="A6" s="1" t="s">
        <v>81</v>
      </c>
      <c r="B6" s="1" t="s">
        <v>9</v>
      </c>
      <c r="D6" s="1" t="s">
        <v>28</v>
      </c>
      <c r="G6" s="1" t="s">
        <v>47</v>
      </c>
      <c r="H6" s="1">
        <v>5</v>
      </c>
      <c r="K6" t="s">
        <v>87</v>
      </c>
      <c r="L6" s="1" t="s">
        <v>254</v>
      </c>
      <c r="M6" s="1" t="s">
        <v>239</v>
      </c>
      <c r="O6" s="1" t="s">
        <v>133</v>
      </c>
      <c r="P6" t="s">
        <v>142</v>
      </c>
      <c r="Q6" s="1" t="s">
        <v>111</v>
      </c>
    </row>
    <row r="7" spans="1:19" ht="30" x14ac:dyDescent="0.25">
      <c r="A7" s="1" t="s">
        <v>82</v>
      </c>
      <c r="B7" s="1" t="s">
        <v>8</v>
      </c>
      <c r="D7" s="1" t="s">
        <v>24</v>
      </c>
      <c r="K7" t="s">
        <v>88</v>
      </c>
      <c r="L7" s="1" t="s">
        <v>116</v>
      </c>
      <c r="O7" s="1" t="s">
        <v>134</v>
      </c>
      <c r="P7" t="s">
        <v>143</v>
      </c>
      <c r="Q7" s="1" t="s">
        <v>112</v>
      </c>
    </row>
    <row r="8" spans="1:19" ht="30" x14ac:dyDescent="0.25">
      <c r="B8" s="1" t="s">
        <v>11</v>
      </c>
      <c r="D8" s="1" t="s">
        <v>25</v>
      </c>
      <c r="K8" t="s">
        <v>89</v>
      </c>
      <c r="L8"/>
      <c r="O8" s="1" t="s">
        <v>135</v>
      </c>
      <c r="P8" t="s">
        <v>144</v>
      </c>
      <c r="Q8" s="1" t="s">
        <v>113</v>
      </c>
    </row>
    <row r="9" spans="1:19" ht="30" x14ac:dyDescent="0.25">
      <c r="B9" s="1" t="s">
        <v>13</v>
      </c>
      <c r="K9" t="s">
        <v>90</v>
      </c>
      <c r="L9"/>
      <c r="P9" t="s">
        <v>145</v>
      </c>
      <c r="Q9" s="1" t="s">
        <v>114</v>
      </c>
    </row>
    <row r="10" spans="1:19" ht="30" x14ac:dyDescent="0.25">
      <c r="K10" t="s">
        <v>91</v>
      </c>
      <c r="L10"/>
      <c r="P10" t="s">
        <v>146</v>
      </c>
      <c r="Q10" s="1" t="s">
        <v>115</v>
      </c>
    </row>
    <row r="11" spans="1:19" ht="45" x14ac:dyDescent="0.25">
      <c r="K11" s="1" t="s">
        <v>246</v>
      </c>
      <c r="P11" t="s">
        <v>147</v>
      </c>
      <c r="Q11" s="1" t="s">
        <v>116</v>
      </c>
    </row>
    <row r="12" spans="1:19" ht="30" x14ac:dyDescent="0.25">
      <c r="P12" t="s">
        <v>148</v>
      </c>
      <c r="Q12" s="1" t="s">
        <v>117</v>
      </c>
    </row>
    <row r="13" spans="1:19" x14ac:dyDescent="0.25">
      <c r="C13" s="15"/>
      <c r="D13" s="15"/>
      <c r="P13" t="s">
        <v>149</v>
      </c>
    </row>
    <row r="14" spans="1:19" x14ac:dyDescent="0.25">
      <c r="B14" s="15"/>
      <c r="C14" s="16"/>
      <c r="D14" s="16"/>
      <c r="P14" t="s">
        <v>150</v>
      </c>
    </row>
    <row r="15" spans="1:19" x14ac:dyDescent="0.25">
      <c r="B15" s="15"/>
      <c r="C15" s="16"/>
      <c r="D15" s="16"/>
      <c r="P15" t="s">
        <v>151</v>
      </c>
    </row>
    <row r="16" spans="1:19" x14ac:dyDescent="0.25">
      <c r="B16" s="17"/>
      <c r="C16" s="16"/>
      <c r="D16" s="16"/>
      <c r="P16" t="s">
        <v>152</v>
      </c>
    </row>
    <row r="17" spans="2:16" x14ac:dyDescent="0.25">
      <c r="B17" s="17"/>
      <c r="C17" s="16"/>
      <c r="D17" s="16"/>
      <c r="P17" t="s">
        <v>153</v>
      </c>
    </row>
    <row r="18" spans="2:16" x14ac:dyDescent="0.25">
      <c r="B18" s="17"/>
      <c r="C18" s="16"/>
      <c r="D18" s="16"/>
      <c r="P18" t="s">
        <v>154</v>
      </c>
    </row>
    <row r="19" spans="2:16" x14ac:dyDescent="0.25">
      <c r="B19" s="17"/>
      <c r="C19" s="16"/>
      <c r="D19" s="16"/>
      <c r="P19" s="19" t="s">
        <v>155</v>
      </c>
    </row>
    <row r="20" spans="2:16" x14ac:dyDescent="0.25">
      <c r="B20" s="18"/>
      <c r="P20" t="s">
        <v>156</v>
      </c>
    </row>
    <row r="21" spans="2:16" x14ac:dyDescent="0.25">
      <c r="P21" t="s">
        <v>157</v>
      </c>
    </row>
    <row r="22" spans="2:16" x14ac:dyDescent="0.25">
      <c r="P22" t="s">
        <v>158</v>
      </c>
    </row>
    <row r="23" spans="2:16" x14ac:dyDescent="0.25">
      <c r="P23" t="s">
        <v>159</v>
      </c>
    </row>
    <row r="24" spans="2:16" x14ac:dyDescent="0.25">
      <c r="P24" t="s">
        <v>160</v>
      </c>
    </row>
    <row r="25" spans="2:16" x14ac:dyDescent="0.25">
      <c r="P25" t="s">
        <v>161</v>
      </c>
    </row>
    <row r="26" spans="2:16" x14ac:dyDescent="0.25">
      <c r="P26" t="s">
        <v>162</v>
      </c>
    </row>
    <row r="27" spans="2:16" x14ac:dyDescent="0.25">
      <c r="P27" t="s">
        <v>163</v>
      </c>
    </row>
    <row r="28" spans="2:16" x14ac:dyDescent="0.25">
      <c r="P28" t="s">
        <v>164</v>
      </c>
    </row>
    <row r="29" spans="2:16" x14ac:dyDescent="0.25">
      <c r="P29" t="s">
        <v>165</v>
      </c>
    </row>
    <row r="30" spans="2:16" x14ac:dyDescent="0.25">
      <c r="P30" t="s">
        <v>166</v>
      </c>
    </row>
    <row r="31" spans="2:16" x14ac:dyDescent="0.25">
      <c r="P31" t="s">
        <v>167</v>
      </c>
    </row>
    <row r="32" spans="2:16" x14ac:dyDescent="0.25">
      <c r="P32" t="s">
        <v>168</v>
      </c>
    </row>
    <row r="33" spans="16:16" x14ac:dyDescent="0.25">
      <c r="P33" t="s">
        <v>169</v>
      </c>
    </row>
    <row r="34" spans="16:16" x14ac:dyDescent="0.25">
      <c r="P34" t="s">
        <v>170</v>
      </c>
    </row>
    <row r="35" spans="16:16" x14ac:dyDescent="0.25">
      <c r="P35" t="s">
        <v>171</v>
      </c>
    </row>
    <row r="36" spans="16:16" x14ac:dyDescent="0.25">
      <c r="P36" t="s">
        <v>172</v>
      </c>
    </row>
    <row r="37" spans="16:16" x14ac:dyDescent="0.25">
      <c r="P37" t="s">
        <v>173</v>
      </c>
    </row>
    <row r="38" spans="16:16" x14ac:dyDescent="0.25">
      <c r="P38" t="s">
        <v>174</v>
      </c>
    </row>
    <row r="39" spans="16:16" x14ac:dyDescent="0.25">
      <c r="P39" t="s">
        <v>175</v>
      </c>
    </row>
    <row r="40" spans="16:16" x14ac:dyDescent="0.25">
      <c r="P40" t="s">
        <v>176</v>
      </c>
    </row>
    <row r="41" spans="16:16" x14ac:dyDescent="0.25">
      <c r="P41" t="s">
        <v>177</v>
      </c>
    </row>
    <row r="42" spans="16:16" x14ac:dyDescent="0.25">
      <c r="P42" t="s">
        <v>178</v>
      </c>
    </row>
    <row r="43" spans="16:16" x14ac:dyDescent="0.25">
      <c r="P43" t="s">
        <v>179</v>
      </c>
    </row>
    <row r="44" spans="16:16" x14ac:dyDescent="0.25">
      <c r="P44" t="s">
        <v>180</v>
      </c>
    </row>
    <row r="45" spans="16:16" x14ac:dyDescent="0.25">
      <c r="P45" t="s">
        <v>181</v>
      </c>
    </row>
    <row r="46" spans="16:16" x14ac:dyDescent="0.25">
      <c r="P46" t="s">
        <v>182</v>
      </c>
    </row>
    <row r="47" spans="16:16" x14ac:dyDescent="0.25">
      <c r="P47" t="s">
        <v>183</v>
      </c>
    </row>
    <row r="48" spans="16:16" x14ac:dyDescent="0.25">
      <c r="P48" t="s">
        <v>184</v>
      </c>
    </row>
    <row r="49" spans="16:16" x14ac:dyDescent="0.25">
      <c r="P49" t="s">
        <v>185</v>
      </c>
    </row>
    <row r="50" spans="16:16" x14ac:dyDescent="0.25">
      <c r="P50" t="s">
        <v>186</v>
      </c>
    </row>
    <row r="51" spans="16:16" x14ac:dyDescent="0.25">
      <c r="P51" t="s">
        <v>187</v>
      </c>
    </row>
    <row r="52" spans="16:16" x14ac:dyDescent="0.25">
      <c r="P52" t="s">
        <v>188</v>
      </c>
    </row>
    <row r="53" spans="16:16" x14ac:dyDescent="0.25">
      <c r="P53" t="s">
        <v>189</v>
      </c>
    </row>
    <row r="54" spans="16:16" x14ac:dyDescent="0.25">
      <c r="P54" t="s">
        <v>190</v>
      </c>
    </row>
    <row r="55" spans="16:16" x14ac:dyDescent="0.25">
      <c r="P55" t="s">
        <v>191</v>
      </c>
    </row>
    <row r="56" spans="16:16" x14ac:dyDescent="0.25">
      <c r="P56" t="s">
        <v>192</v>
      </c>
    </row>
    <row r="57" spans="16:16" x14ac:dyDescent="0.25">
      <c r="P57" t="s">
        <v>193</v>
      </c>
    </row>
    <row r="58" spans="16:16" x14ac:dyDescent="0.25">
      <c r="P58" t="s">
        <v>194</v>
      </c>
    </row>
    <row r="59" spans="16:16" x14ac:dyDescent="0.25">
      <c r="P59" t="s">
        <v>195</v>
      </c>
    </row>
    <row r="60" spans="16:16" x14ac:dyDescent="0.25">
      <c r="P60" t="s">
        <v>196</v>
      </c>
    </row>
    <row r="61" spans="16:16" x14ac:dyDescent="0.25">
      <c r="P61" t="s">
        <v>197</v>
      </c>
    </row>
    <row r="62" spans="16:16" x14ac:dyDescent="0.25">
      <c r="P62" t="s">
        <v>198</v>
      </c>
    </row>
    <row r="63" spans="16:16" x14ac:dyDescent="0.25">
      <c r="P63" t="s">
        <v>199</v>
      </c>
    </row>
    <row r="64" spans="16:16" x14ac:dyDescent="0.25">
      <c r="P64" t="s">
        <v>200</v>
      </c>
    </row>
    <row r="65" spans="16:16" x14ac:dyDescent="0.25">
      <c r="P65" t="s">
        <v>201</v>
      </c>
    </row>
    <row r="66" spans="16:16" x14ac:dyDescent="0.25">
      <c r="P66" t="s">
        <v>202</v>
      </c>
    </row>
    <row r="67" spans="16:16" x14ac:dyDescent="0.25">
      <c r="P67" t="s">
        <v>203</v>
      </c>
    </row>
    <row r="68" spans="16:16" x14ac:dyDescent="0.25">
      <c r="P68" t="s">
        <v>204</v>
      </c>
    </row>
    <row r="69" spans="16:16" x14ac:dyDescent="0.25">
      <c r="P69" t="s">
        <v>205</v>
      </c>
    </row>
    <row r="70" spans="16:16" x14ac:dyDescent="0.25">
      <c r="P70" t="s">
        <v>206</v>
      </c>
    </row>
    <row r="71" spans="16:16" x14ac:dyDescent="0.25">
      <c r="P71" t="s">
        <v>207</v>
      </c>
    </row>
    <row r="72" spans="16:16" x14ac:dyDescent="0.25">
      <c r="P72" t="s">
        <v>208</v>
      </c>
    </row>
    <row r="73" spans="16:16" x14ac:dyDescent="0.25">
      <c r="P73" t="s">
        <v>209</v>
      </c>
    </row>
    <row r="74" spans="16:16" x14ac:dyDescent="0.25">
      <c r="P74" t="s">
        <v>210</v>
      </c>
    </row>
    <row r="75" spans="16:16" x14ac:dyDescent="0.25">
      <c r="P75" t="s">
        <v>211</v>
      </c>
    </row>
    <row r="76" spans="16:16" x14ac:dyDescent="0.25">
      <c r="P76" t="s">
        <v>212</v>
      </c>
    </row>
    <row r="77" spans="16:16" x14ac:dyDescent="0.25">
      <c r="P77" t="s">
        <v>213</v>
      </c>
    </row>
    <row r="78" spans="16:16" x14ac:dyDescent="0.25">
      <c r="P78" t="s">
        <v>214</v>
      </c>
    </row>
    <row r="79" spans="16:16" x14ac:dyDescent="0.25">
      <c r="P79" t="s">
        <v>215</v>
      </c>
    </row>
    <row r="80" spans="16:16" x14ac:dyDescent="0.25">
      <c r="P80" t="s">
        <v>216</v>
      </c>
    </row>
    <row r="81" spans="16:16" x14ac:dyDescent="0.25">
      <c r="P81" t="s">
        <v>217</v>
      </c>
    </row>
    <row r="82" spans="16:16" x14ac:dyDescent="0.25">
      <c r="P82" t="s">
        <v>218</v>
      </c>
    </row>
    <row r="83" spans="16:16" x14ac:dyDescent="0.25">
      <c r="P83" t="s">
        <v>219</v>
      </c>
    </row>
    <row r="84" spans="16:16" x14ac:dyDescent="0.25">
      <c r="P84" t="s">
        <v>220</v>
      </c>
    </row>
    <row r="85" spans="16:16" x14ac:dyDescent="0.25">
      <c r="P85" t="s">
        <v>221</v>
      </c>
    </row>
    <row r="86" spans="16:16" x14ac:dyDescent="0.25">
      <c r="P86" t="s">
        <v>222</v>
      </c>
    </row>
    <row r="87" spans="16:16" x14ac:dyDescent="0.25">
      <c r="P87" t="s">
        <v>223</v>
      </c>
    </row>
    <row r="88" spans="16:16" x14ac:dyDescent="0.25">
      <c r="P88" t="s">
        <v>224</v>
      </c>
    </row>
    <row r="89" spans="16:16" x14ac:dyDescent="0.25">
      <c r="P89" t="s">
        <v>225</v>
      </c>
    </row>
    <row r="90" spans="16:16" x14ac:dyDescent="0.25">
      <c r="P90" t="s">
        <v>226</v>
      </c>
    </row>
  </sheetData>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Total Sp Supported</vt:lpstr>
      <vt:lpstr>Rapid Flora Assessment </vt:lpstr>
      <vt:lpstr>Germplasm Collection</vt:lpstr>
      <vt:lpstr>Germination Trials</vt:lpstr>
      <vt:lpstr>Propogation and use</vt:lpstr>
      <vt:lpstr>Scholarship Sp.</vt:lpstr>
      <vt:lpstr>Expenditure</vt:lpstr>
      <vt:lpstr>Drop down Data</vt:lpstr>
      <vt:lpstr>Expenditure!Print_Area</vt:lpstr>
      <vt:lpstr>'Total Sp Supported'!Print_Area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Desmond</dc:creator>
  <cp:lastModifiedBy>Desmond, Bradley</cp:lastModifiedBy>
  <cp:lastPrinted>2021-05-25T05:54:21Z</cp:lastPrinted>
  <dcterms:created xsi:type="dcterms:W3CDTF">2021-02-10T04:30:08Z</dcterms:created>
  <dcterms:modified xsi:type="dcterms:W3CDTF">2024-01-22T02:44:36Z</dcterms:modified>
</cp:coreProperties>
</file>