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345" windowWidth="21720" windowHeight="12210" tabRatio="876"/>
  </bookViews>
  <sheets>
    <sheet name="INTRODUCTION" sheetId="12" r:id="rId1"/>
    <sheet name="Inv. raw-matrix" sheetId="13" r:id="rId2"/>
    <sheet name="Invertebrate Richness" sheetId="5" r:id="rId3"/>
    <sheet name="Invertebrate Occurrence" sheetId="4" r:id="rId4"/>
    <sheet name="Invertebratecommunity structure" sheetId="6" r:id="rId5"/>
    <sheet name="Waterbird occurrence" sheetId="7" r:id="rId6"/>
    <sheet name="Waterbird richness" sheetId="8" r:id="rId7"/>
    <sheet name="Waterbirdcommunity Structure" sheetId="9" r:id="rId8"/>
    <sheet name="Waterchemistry" sheetId="10" r:id="rId9"/>
    <sheet name="Env variables" sheetId="11" r:id="rId10"/>
    <sheet name="Glossary" sheetId="14" r:id="rId11"/>
  </sheets>
  <calcPr calcId="124519"/>
</workbook>
</file>

<file path=xl/calcChain.xml><?xml version="1.0" encoding="utf-8"?>
<calcChain xmlns="http://schemas.openxmlformats.org/spreadsheetml/2006/main">
  <c r="S92" i="13"/>
  <c r="R92"/>
  <c r="Q92"/>
  <c r="P92"/>
  <c r="O92"/>
  <c r="N92"/>
  <c r="M92"/>
  <c r="L92"/>
  <c r="K92"/>
  <c r="J92"/>
  <c r="I92"/>
  <c r="H92"/>
  <c r="G92"/>
  <c r="F92"/>
  <c r="D9" i="11" l="1"/>
  <c r="E9"/>
  <c r="F9"/>
  <c r="G9"/>
  <c r="H9"/>
  <c r="I9"/>
  <c r="J9"/>
  <c r="K9"/>
  <c r="L9"/>
  <c r="M9"/>
  <c r="N9"/>
  <c r="O9"/>
  <c r="P9"/>
  <c r="Q9"/>
  <c r="R9"/>
  <c r="S9"/>
  <c r="T9"/>
  <c r="U9"/>
  <c r="V9"/>
  <c r="W9"/>
  <c r="X9"/>
  <c r="Y9"/>
  <c r="D10"/>
  <c r="E10"/>
  <c r="F10"/>
  <c r="G10"/>
  <c r="H10"/>
  <c r="I10"/>
  <c r="J10"/>
  <c r="K10"/>
  <c r="L10"/>
  <c r="M10"/>
  <c r="N10"/>
  <c r="O10"/>
  <c r="P10"/>
  <c r="Q10"/>
  <c r="R10"/>
  <c r="S10"/>
  <c r="T10"/>
  <c r="U10"/>
  <c r="V10"/>
  <c r="W10"/>
  <c r="X10"/>
  <c r="Y10"/>
  <c r="D11"/>
  <c r="E11"/>
  <c r="F11"/>
  <c r="G11"/>
  <c r="H11"/>
  <c r="I11"/>
  <c r="J11"/>
  <c r="K11"/>
  <c r="L11"/>
  <c r="M11"/>
  <c r="N11"/>
  <c r="O11"/>
  <c r="P11"/>
  <c r="Q11"/>
  <c r="R11"/>
  <c r="S11"/>
  <c r="T11"/>
  <c r="U11"/>
  <c r="V11"/>
  <c r="W11"/>
  <c r="X11"/>
  <c r="Y11"/>
  <c r="C11"/>
  <c r="C10"/>
  <c r="C9"/>
  <c r="I65" i="7"/>
  <c r="H65"/>
  <c r="G65"/>
  <c r="F65"/>
  <c r="E65"/>
  <c r="D65"/>
  <c r="I64"/>
  <c r="H64"/>
  <c r="G64"/>
  <c r="F64"/>
  <c r="E64"/>
  <c r="D64"/>
  <c r="I63"/>
  <c r="H63"/>
  <c r="G63"/>
  <c r="F63"/>
  <c r="E63"/>
  <c r="D63"/>
  <c r="I62"/>
  <c r="H62"/>
  <c r="G62"/>
  <c r="F62"/>
  <c r="E62"/>
  <c r="D62"/>
  <c r="I61"/>
  <c r="H61"/>
  <c r="G61"/>
  <c r="F61"/>
  <c r="E61"/>
  <c r="D61"/>
  <c r="I60"/>
  <c r="H60"/>
  <c r="G60"/>
  <c r="F60"/>
  <c r="E60"/>
  <c r="D60"/>
  <c r="I59"/>
  <c r="H59"/>
  <c r="G59"/>
  <c r="F59"/>
  <c r="E59"/>
  <c r="D59"/>
  <c r="I58"/>
  <c r="H58"/>
  <c r="G58"/>
  <c r="F58"/>
  <c r="E58"/>
  <c r="D58"/>
  <c r="I57"/>
  <c r="H57"/>
  <c r="G57"/>
  <c r="F57"/>
  <c r="E57"/>
  <c r="D57"/>
  <c r="I56"/>
  <c r="H56"/>
  <c r="G56"/>
  <c r="F56"/>
  <c r="E56"/>
  <c r="D56"/>
  <c r="I55"/>
  <c r="H55"/>
  <c r="G55"/>
  <c r="F55"/>
  <c r="E55"/>
  <c r="D55"/>
  <c r="I54"/>
  <c r="H54"/>
  <c r="G54"/>
  <c r="F54"/>
  <c r="E54"/>
  <c r="D54"/>
  <c r="I53"/>
  <c r="H53"/>
  <c r="G53"/>
  <c r="F53"/>
  <c r="E53"/>
  <c r="D53"/>
  <c r="I52"/>
  <c r="H52"/>
  <c r="G52"/>
  <c r="F52"/>
  <c r="E52"/>
  <c r="D52"/>
  <c r="I51"/>
  <c r="H51"/>
  <c r="G51"/>
  <c r="F51"/>
  <c r="E51"/>
  <c r="D51"/>
  <c r="I50"/>
  <c r="H50"/>
  <c r="G50"/>
  <c r="F50"/>
  <c r="E50"/>
  <c r="D50"/>
  <c r="I49"/>
  <c r="H49"/>
  <c r="G49"/>
  <c r="F49"/>
  <c r="E49"/>
  <c r="D49"/>
  <c r="I48"/>
  <c r="H48"/>
  <c r="G48"/>
  <c r="F48"/>
  <c r="E48"/>
  <c r="D48"/>
  <c r="I47"/>
  <c r="H47"/>
  <c r="G47"/>
  <c r="F47"/>
  <c r="E47"/>
  <c r="D47"/>
  <c r="I46"/>
  <c r="H46"/>
  <c r="G46"/>
  <c r="F46"/>
  <c r="E46"/>
  <c r="D46"/>
  <c r="I45"/>
  <c r="H45"/>
  <c r="G45"/>
  <c r="F45"/>
  <c r="E45"/>
  <c r="D45"/>
  <c r="I44"/>
  <c r="H44"/>
  <c r="G44"/>
  <c r="F44"/>
  <c r="E44"/>
  <c r="D44"/>
  <c r="I43"/>
  <c r="H43"/>
  <c r="G43"/>
  <c r="F43"/>
  <c r="E43"/>
  <c r="D43"/>
  <c r="I42"/>
  <c r="H42"/>
  <c r="G42"/>
  <c r="F42"/>
  <c r="E42"/>
  <c r="D42"/>
  <c r="I41"/>
  <c r="H41"/>
  <c r="G41"/>
  <c r="F41"/>
  <c r="E41"/>
  <c r="D41"/>
  <c r="I40"/>
  <c r="H40"/>
  <c r="G40"/>
  <c r="F40"/>
  <c r="E40"/>
  <c r="D40"/>
  <c r="I39"/>
  <c r="H39"/>
  <c r="G39"/>
  <c r="F39"/>
  <c r="E39"/>
  <c r="D39"/>
  <c r="I38"/>
  <c r="H38"/>
  <c r="G38"/>
  <c r="F38"/>
  <c r="E38"/>
  <c r="D38"/>
  <c r="I37"/>
  <c r="I66" s="1"/>
  <c r="H37"/>
  <c r="H66" s="1"/>
  <c r="G37"/>
  <c r="G66" s="1"/>
  <c r="F37"/>
  <c r="F66" s="1"/>
  <c r="E37"/>
  <c r="E66" s="1"/>
  <c r="D37"/>
  <c r="D66" s="1"/>
  <c r="V33"/>
  <c r="V30" s="1"/>
  <c r="V5"/>
  <c r="M84" i="5"/>
  <c r="L84"/>
  <c r="M83"/>
  <c r="L83"/>
  <c r="M82"/>
  <c r="L82"/>
  <c r="M81"/>
  <c r="L81"/>
  <c r="M80"/>
  <c r="L80"/>
  <c r="M79"/>
  <c r="L79"/>
  <c r="M78"/>
  <c r="L78"/>
  <c r="M77"/>
  <c r="L77"/>
  <c r="M76"/>
  <c r="L76"/>
  <c r="M75"/>
  <c r="L75"/>
  <c r="M74"/>
  <c r="L74"/>
  <c r="M73"/>
  <c r="L73"/>
  <c r="M72"/>
  <c r="L72"/>
  <c r="M71"/>
  <c r="L71"/>
  <c r="M70"/>
  <c r="L70"/>
  <c r="M69"/>
  <c r="L69"/>
  <c r="M68"/>
  <c r="L68"/>
  <c r="M66"/>
  <c r="L66"/>
  <c r="M65"/>
  <c r="L65"/>
  <c r="M64"/>
  <c r="L64"/>
  <c r="M63"/>
  <c r="L63"/>
  <c r="M62"/>
  <c r="L62"/>
  <c r="M61"/>
  <c r="L61"/>
  <c r="M60"/>
  <c r="L60"/>
  <c r="M59"/>
  <c r="L59"/>
  <c r="M58"/>
  <c r="L58"/>
  <c r="M57"/>
  <c r="L57"/>
  <c r="M56"/>
  <c r="L56"/>
  <c r="M55"/>
  <c r="L55"/>
  <c r="M54"/>
  <c r="L54"/>
  <c r="M53"/>
  <c r="L53"/>
  <c r="M52"/>
  <c r="L52"/>
  <c r="M51"/>
  <c r="L51"/>
  <c r="M50"/>
  <c r="L50"/>
  <c r="M49"/>
  <c r="L49"/>
  <c r="M48"/>
  <c r="L48"/>
  <c r="M47"/>
  <c r="L47"/>
  <c r="M46"/>
  <c r="L46"/>
  <c r="M45"/>
  <c r="L45"/>
  <c r="M44"/>
  <c r="L44"/>
  <c r="M43"/>
  <c r="L43"/>
  <c r="M42"/>
  <c r="L42"/>
  <c r="M41"/>
  <c r="L41"/>
  <c r="M40"/>
  <c r="L40"/>
  <c r="M39"/>
  <c r="L39"/>
  <c r="M38"/>
  <c r="L38"/>
  <c r="M37"/>
  <c r="L37"/>
  <c r="M36"/>
  <c r="L36"/>
  <c r="M35"/>
  <c r="L35"/>
  <c r="M34"/>
  <c r="L34"/>
  <c r="M33"/>
  <c r="L33"/>
  <c r="M32"/>
  <c r="L32"/>
  <c r="M31"/>
  <c r="L31"/>
  <c r="M30"/>
  <c r="L30"/>
  <c r="M29"/>
  <c r="L29"/>
  <c r="M27"/>
  <c r="L27"/>
  <c r="M26"/>
  <c r="L26"/>
  <c r="M25"/>
  <c r="L25"/>
  <c r="M24"/>
  <c r="L24"/>
  <c r="M23"/>
  <c r="L23"/>
  <c r="M22"/>
  <c r="L22"/>
  <c r="M21"/>
  <c r="L21"/>
  <c r="M20"/>
  <c r="L20"/>
  <c r="M19"/>
  <c r="L19"/>
  <c r="M18"/>
  <c r="L18"/>
  <c r="M17"/>
  <c r="L17"/>
  <c r="M16"/>
  <c r="L16"/>
  <c r="M15"/>
  <c r="L15"/>
  <c r="M13"/>
  <c r="L13"/>
  <c r="M12"/>
  <c r="L12"/>
  <c r="M11"/>
  <c r="L11"/>
  <c r="M10"/>
  <c r="L10"/>
  <c r="V8"/>
  <c r="U8"/>
  <c r="T8"/>
  <c r="S8"/>
  <c r="R8"/>
  <c r="Q8"/>
  <c r="M9"/>
  <c r="L9"/>
  <c r="M8"/>
  <c r="L8"/>
  <c r="V9" i="7" l="1"/>
  <c r="V13"/>
  <c r="V17"/>
  <c r="V21"/>
  <c r="V25"/>
  <c r="V29"/>
  <c r="V4"/>
  <c r="V8"/>
  <c r="V12"/>
  <c r="V16"/>
  <c r="V20"/>
  <c r="V24"/>
  <c r="V28"/>
  <c r="V32"/>
  <c r="V7"/>
  <c r="V11"/>
  <c r="V15"/>
  <c r="V19"/>
  <c r="V23"/>
  <c r="V31"/>
  <c r="V27"/>
  <c r="V6"/>
  <c r="V10"/>
  <c r="V14"/>
  <c r="V18"/>
  <c r="V22"/>
  <c r="V26"/>
</calcChain>
</file>

<file path=xl/comments1.xml><?xml version="1.0" encoding="utf-8"?>
<comments xmlns="http://schemas.openxmlformats.org/spreadsheetml/2006/main">
  <authors>
    <author>David Cale</author>
  </authors>
  <commentList>
    <comment ref="M7" authorId="0">
      <text>
        <r>
          <rPr>
            <b/>
            <sz val="8"/>
            <color indexed="81"/>
            <rFont val="Tahoma"/>
            <family val="2"/>
          </rPr>
          <t>David Cale:</t>
        </r>
        <r>
          <rPr>
            <sz val="8"/>
            <color indexed="81"/>
            <rFont val="Tahoma"/>
            <family val="2"/>
          </rPr>
          <t xml:space="preserve">
Beware Chironomidae codes change because of sub-family code</t>
        </r>
      </text>
    </comment>
  </commentList>
</comments>
</file>

<file path=xl/sharedStrings.xml><?xml version="1.0" encoding="utf-8"?>
<sst xmlns="http://schemas.openxmlformats.org/spreadsheetml/2006/main" count="2434" uniqueCount="832">
  <si>
    <t>LAKE COYRECUP</t>
  </si>
  <si>
    <t>Invertebrate Taxa Occurrence</t>
  </si>
  <si>
    <t>Oligochaeta</t>
  </si>
  <si>
    <t>Ostracoda</t>
  </si>
  <si>
    <t>Isopoda</t>
  </si>
  <si>
    <t>Hemiptera</t>
  </si>
  <si>
    <t>Rotifera</t>
  </si>
  <si>
    <t>Acarina</t>
  </si>
  <si>
    <t>Copepoda</t>
  </si>
  <si>
    <t>Coleoptera</t>
  </si>
  <si>
    <t>Odonata</t>
  </si>
  <si>
    <t>Mollusca</t>
  </si>
  <si>
    <t>Cladocera</t>
  </si>
  <si>
    <t>Amphipoda</t>
  </si>
  <si>
    <t>Diptera</t>
  </si>
  <si>
    <t>Trichoptera</t>
  </si>
  <si>
    <t>LowestID</t>
  </si>
  <si>
    <t>LowestIDNC</t>
  </si>
  <si>
    <t>Turbellaria</t>
  </si>
  <si>
    <t>IF999999</t>
  </si>
  <si>
    <t>Nematoda</t>
  </si>
  <si>
    <t>II999999</t>
  </si>
  <si>
    <t>Bdelloidea</t>
  </si>
  <si>
    <t>JB999999</t>
  </si>
  <si>
    <t>Hexarthra fennica</t>
  </si>
  <si>
    <t>JF040105</t>
  </si>
  <si>
    <t>Brachionus plicatilis s.l.</t>
  </si>
  <si>
    <t>JP020219</t>
  </si>
  <si>
    <t>Lecane ludwigii</t>
  </si>
  <si>
    <t>JP090136</t>
  </si>
  <si>
    <t>Coxiella sp.</t>
  </si>
  <si>
    <t>KG130299</t>
  </si>
  <si>
    <t>Naididae (ex Tubificidae)</t>
  </si>
  <si>
    <t>LO049999</t>
  </si>
  <si>
    <t>Ainudrilus nharna</t>
  </si>
  <si>
    <t>LO052101</t>
  </si>
  <si>
    <t>Enchytraeidae</t>
  </si>
  <si>
    <t>LO089999</t>
  </si>
  <si>
    <t>Mesostigmata</t>
  </si>
  <si>
    <t>MM9999A2</t>
  </si>
  <si>
    <t>Trombidioidea</t>
  </si>
  <si>
    <t>MM9999A6</t>
  </si>
  <si>
    <t>Pleuroxus cf. foveatus (SAP)</t>
  </si>
  <si>
    <t>OG0325A0</t>
  </si>
  <si>
    <t>Daphnia carinata</t>
  </si>
  <si>
    <t>OG040201</t>
  </si>
  <si>
    <t>Daphniopsis pusilla</t>
  </si>
  <si>
    <t>OG040301</t>
  </si>
  <si>
    <t>Daphniopsis truncata</t>
  </si>
  <si>
    <t>OG040305</t>
  </si>
  <si>
    <t>Macrothrix breviseta</t>
  </si>
  <si>
    <t>OG060201</t>
  </si>
  <si>
    <t>Alboa worooa</t>
  </si>
  <si>
    <t>OH080101</t>
  </si>
  <si>
    <t>Australocypris insularis</t>
  </si>
  <si>
    <t>OH080203</t>
  </si>
  <si>
    <t>Cyprinotus cingalensis (ex edwardi)</t>
  </si>
  <si>
    <t>OH080602</t>
  </si>
  <si>
    <t>Diacypris dictyote</t>
  </si>
  <si>
    <t>OH080701</t>
  </si>
  <si>
    <t>Diacypris spinosa</t>
  </si>
  <si>
    <t>OH080703</t>
  </si>
  <si>
    <t>Diacypris compacta</t>
  </si>
  <si>
    <t>OH080704</t>
  </si>
  <si>
    <t>Mytilocypris ambiguosa</t>
  </si>
  <si>
    <t>OH081201</t>
  </si>
  <si>
    <t>Mytilocypris mytiloides</t>
  </si>
  <si>
    <t>OH081204</t>
  </si>
  <si>
    <t>Platycypris baueri</t>
  </si>
  <si>
    <t>OH082601</t>
  </si>
  <si>
    <t>Sarscypridopsis aculeata</t>
  </si>
  <si>
    <t>OH090101</t>
  </si>
  <si>
    <t>Calamoecia clitellata</t>
  </si>
  <si>
    <t>OJ110208</t>
  </si>
  <si>
    <t>Metacyclops sp. 442 (salinarum in Morton) (CB)</t>
  </si>
  <si>
    <t>OJ3102A0</t>
  </si>
  <si>
    <t>Mesocyclops brooksi</t>
  </si>
  <si>
    <t>OJ310703</t>
  </si>
  <si>
    <t>Apocyclops dengizicus</t>
  </si>
  <si>
    <t>OJ311201</t>
  </si>
  <si>
    <t>Meridiecyclops baylyi</t>
  </si>
  <si>
    <t>OJ311701</t>
  </si>
  <si>
    <t>Mesochra nr flava</t>
  </si>
  <si>
    <t>OJ6103A1</t>
  </si>
  <si>
    <t>Austrochiltonia subtenuis</t>
  </si>
  <si>
    <t>OP020102</t>
  </si>
  <si>
    <t>Haloniscus searlei</t>
  </si>
  <si>
    <t>OR250101</t>
  </si>
  <si>
    <t>Allodessus bistrigatus</t>
  </si>
  <si>
    <t>QC091101</t>
  </si>
  <si>
    <t>Antiporus gilberti</t>
  </si>
  <si>
    <t>QC091603</t>
  </si>
  <si>
    <t>Sternopriscus sp.</t>
  </si>
  <si>
    <t>QC091899</t>
  </si>
  <si>
    <t>Necterosoma penicillatus</t>
  </si>
  <si>
    <t>QC092001</t>
  </si>
  <si>
    <t>Megaporus howitti</t>
  </si>
  <si>
    <t>QC092103</t>
  </si>
  <si>
    <t>Rhantus suturalis</t>
  </si>
  <si>
    <t>QC092301</t>
  </si>
  <si>
    <t>Lancetes lanceolatus</t>
  </si>
  <si>
    <t>QC092401</t>
  </si>
  <si>
    <t>Berosus discolor</t>
  </si>
  <si>
    <t>QC110409</t>
  </si>
  <si>
    <t>Berosus munitipennis</t>
  </si>
  <si>
    <t>QC110418</t>
  </si>
  <si>
    <t>Limnoxenus zelandicus</t>
  </si>
  <si>
    <t>QC111401</t>
  </si>
  <si>
    <t>Tipulidae</t>
  </si>
  <si>
    <t>QD019999</t>
  </si>
  <si>
    <t>Aedes camptorhynchus</t>
  </si>
  <si>
    <t>QD070502</t>
  </si>
  <si>
    <t>Culicidae</t>
  </si>
  <si>
    <t>QD079999</t>
  </si>
  <si>
    <t>Culicoides sp.</t>
  </si>
  <si>
    <t>QD090899</t>
  </si>
  <si>
    <t>Monohelea sp. 1 (SAP)</t>
  </si>
  <si>
    <t>QD0919A0</t>
  </si>
  <si>
    <t>Stratiomyidae</t>
  </si>
  <si>
    <t>QD249999</t>
  </si>
  <si>
    <t>Dolichopodidae</t>
  </si>
  <si>
    <t>QD369999</t>
  </si>
  <si>
    <t>Ephydridae sp. 3 (SAP)</t>
  </si>
  <si>
    <t>QD7899A7</t>
  </si>
  <si>
    <t>Ephydridae sp. 6 (SAP)</t>
  </si>
  <si>
    <t>QD7899B0</t>
  </si>
  <si>
    <t>Ephydridae sp. 7(SAP)</t>
  </si>
  <si>
    <t>QD7899B1</t>
  </si>
  <si>
    <t>Muscidae</t>
  </si>
  <si>
    <t>QD899999</t>
  </si>
  <si>
    <t>Procladius paludicola</t>
  </si>
  <si>
    <t>QDAE0803</t>
  </si>
  <si>
    <t>Procladius villosimanus</t>
  </si>
  <si>
    <t>QDAE0804</t>
  </si>
  <si>
    <t>Paramerina levidensis</t>
  </si>
  <si>
    <t>QDAE1201</t>
  </si>
  <si>
    <t>Corynoneura sp.</t>
  </si>
  <si>
    <t>QDAF0699</t>
  </si>
  <si>
    <t>Tanytarsus barbitarsis</t>
  </si>
  <si>
    <t>QDAH0402</t>
  </si>
  <si>
    <t>Tanytarsus fuscithorax/semibarbitarsus</t>
  </si>
  <si>
    <t>QDAH04D8</t>
  </si>
  <si>
    <t>Chironomus tepperi</t>
  </si>
  <si>
    <t>QDAI0414</t>
  </si>
  <si>
    <t>Chironomus aff. alternans (V24) (CB)</t>
  </si>
  <si>
    <t>QDAI04A0</t>
  </si>
  <si>
    <t>Dicrotendipes conjunctus</t>
  </si>
  <si>
    <t>QDAI0603</t>
  </si>
  <si>
    <t>Agraptocorixa sp.</t>
  </si>
  <si>
    <t>QH650399</t>
  </si>
  <si>
    <t>Micronecta sp.</t>
  </si>
  <si>
    <t>QH650599</t>
  </si>
  <si>
    <t>Anisops sp.</t>
  </si>
  <si>
    <t>QH670499</t>
  </si>
  <si>
    <t>Austrolestes annulosus</t>
  </si>
  <si>
    <t>QO050102</t>
  </si>
  <si>
    <t>Hemianax papuensis</t>
  </si>
  <si>
    <t>QO121201</t>
  </si>
  <si>
    <t>Hemicordulia tau</t>
  </si>
  <si>
    <t>QO300102</t>
  </si>
  <si>
    <t>Notalina spira</t>
  </si>
  <si>
    <t>QT250504</t>
  </si>
  <si>
    <t>Triplectides australis</t>
  </si>
  <si>
    <t>QT251103</t>
  </si>
  <si>
    <t>Australocypris sp.</t>
  </si>
  <si>
    <t>OH080299</t>
  </si>
  <si>
    <t>Berosus sp.</t>
  </si>
  <si>
    <t>QC110499</t>
  </si>
  <si>
    <t>Carabidae</t>
  </si>
  <si>
    <t>QC059999</t>
  </si>
  <si>
    <t>Chrysomelidae</t>
  </si>
  <si>
    <t>QCAH9999</t>
  </si>
  <si>
    <t>Coxiella glabra</t>
  </si>
  <si>
    <t>KG130104</t>
  </si>
  <si>
    <t>Lestidae</t>
  </si>
  <si>
    <t>QO059999</t>
  </si>
  <si>
    <t>Muscidae sp. A (SAP)</t>
  </si>
  <si>
    <t>QD8999A0</t>
  </si>
  <si>
    <t>Staphylinidae</t>
  </si>
  <si>
    <t>QC189999</t>
  </si>
  <si>
    <t>Daphniopsis sp.</t>
  </si>
  <si>
    <t>OG040399</t>
  </si>
  <si>
    <t>Ostracoda (Unident.)</t>
  </si>
  <si>
    <t>OH999999</t>
  </si>
  <si>
    <t xml:space="preserve">Invertebrate Species Richness </t>
  </si>
  <si>
    <t>Assemblage</t>
  </si>
  <si>
    <t>SPM00497</t>
  </si>
  <si>
    <t>SPM00499</t>
  </si>
  <si>
    <t>SPM00401</t>
  </si>
  <si>
    <t>SPM00403</t>
  </si>
  <si>
    <t>SPM00405</t>
  </si>
  <si>
    <t>SPM00407</t>
  </si>
  <si>
    <t>Figures:</t>
  </si>
  <si>
    <t>Table 1 Richness by Year</t>
  </si>
  <si>
    <t>Lake depth</t>
  </si>
  <si>
    <t>Richness by assemblage</t>
  </si>
  <si>
    <t>Year7</t>
  </si>
  <si>
    <t>U</t>
  </si>
  <si>
    <t>incidence</t>
  </si>
  <si>
    <t>Fmly codes</t>
  </si>
  <si>
    <t>Monitoring Year</t>
  </si>
  <si>
    <t>S</t>
  </si>
  <si>
    <t>H</t>
  </si>
  <si>
    <t xml:space="preserve">No. Families </t>
  </si>
  <si>
    <t>E</t>
  </si>
  <si>
    <t>depth (m)</t>
  </si>
  <si>
    <t>combined</t>
  </si>
  <si>
    <t>G</t>
  </si>
  <si>
    <t>F</t>
  </si>
  <si>
    <t>Notes</t>
  </si>
  <si>
    <t>There is no evidence of a directional trend in the species richness of invertebrate assemblages within Lake Coyrecup.</t>
  </si>
  <si>
    <t xml:space="preserve">The occurrence of species richness and defined assemblages (A-J) is strongly correlated with water depth (and therefore salinity).  </t>
  </si>
  <si>
    <t>The invertebrate fauna is numerically dominated by species of assemblage H which include ubiquitous saline tolerant species which frequently occur in secondarily salinised wetlands</t>
  </si>
  <si>
    <t>deleted</t>
  </si>
  <si>
    <t xml:space="preserve">Invertebrate Log Abundance* between 1997 and 2007 </t>
  </si>
  <si>
    <t>Top of Taxon Data</t>
  </si>
  <si>
    <t>Community Ordination with markers</t>
  </si>
  <si>
    <t>Community Ordination with environmental variables</t>
  </si>
  <si>
    <t xml:space="preserve">Arcella sp. </t>
  </si>
  <si>
    <t>BP0101A2</t>
  </si>
  <si>
    <t>Centropyxis sp.</t>
  </si>
  <si>
    <t>BP0201A0</t>
  </si>
  <si>
    <t>Spongillidae</t>
  </si>
  <si>
    <t>IA019999</t>
  </si>
  <si>
    <t>Temnosewellia minor</t>
  </si>
  <si>
    <t>IF410402</t>
  </si>
  <si>
    <t>Tardigrada</t>
  </si>
  <si>
    <t>IR999999</t>
  </si>
  <si>
    <t>Rotaria sp.</t>
  </si>
  <si>
    <t>JB041099</t>
  </si>
  <si>
    <t>Testudinella sp.</t>
  </si>
  <si>
    <t>JF050299</t>
  </si>
  <si>
    <t>Brachionus quadridentatus</t>
  </si>
  <si>
    <t>JP020220</t>
  </si>
  <si>
    <t>Keratella javana</t>
  </si>
  <si>
    <t>JP020306</t>
  </si>
  <si>
    <t>Keratella procurva</t>
  </si>
  <si>
    <t>JP020308</t>
  </si>
  <si>
    <t>Keratella cf. quadrata (SAP)</t>
  </si>
  <si>
    <t>JP0203A2</t>
  </si>
  <si>
    <t>Platyias quadricornis</t>
  </si>
  <si>
    <t>JP020601</t>
  </si>
  <si>
    <t>Lepadella patella</t>
  </si>
  <si>
    <t>JP030224</t>
  </si>
  <si>
    <t>Euchlanis sp.</t>
  </si>
  <si>
    <t>JP060199</t>
  </si>
  <si>
    <t>Ascomorpha saltans</t>
  </si>
  <si>
    <t>JP070103</t>
  </si>
  <si>
    <t>Lecane bulla</t>
  </si>
  <si>
    <t>JP090110</t>
  </si>
  <si>
    <t>Lecane closterocerca</t>
  </si>
  <si>
    <t>JP090112</t>
  </si>
  <si>
    <t>Lecane flexilis</t>
  </si>
  <si>
    <t>JP090123</t>
  </si>
  <si>
    <t>Lecane hamata</t>
  </si>
  <si>
    <t>JP090129</t>
  </si>
  <si>
    <t>Lecane lunaris</t>
  </si>
  <si>
    <t>JP090138</t>
  </si>
  <si>
    <t>Lecane quadridentata</t>
  </si>
  <si>
    <t>JP090154</t>
  </si>
  <si>
    <t>Lecane latissima</t>
  </si>
  <si>
    <t>JP090174</t>
  </si>
  <si>
    <t>Lecane halsei</t>
  </si>
  <si>
    <t>JP090178</t>
  </si>
  <si>
    <t>Lecane noobijupi</t>
  </si>
  <si>
    <t>JP090182</t>
  </si>
  <si>
    <t>Lecane sp. s.str.</t>
  </si>
  <si>
    <t>JP090199</t>
  </si>
  <si>
    <t>Lindia sp.</t>
  </si>
  <si>
    <t>JP100199</t>
  </si>
  <si>
    <t>Mytilina ventralis</t>
  </si>
  <si>
    <t>JP120108</t>
  </si>
  <si>
    <t>Lophocharis salpina</t>
  </si>
  <si>
    <t>JP120203</t>
  </si>
  <si>
    <t>Cephalodella gibba</t>
  </si>
  <si>
    <t>JP130201</t>
  </si>
  <si>
    <t>Cephalodella forficula</t>
  </si>
  <si>
    <t>JP130202</t>
  </si>
  <si>
    <t>Monommata sp. A (SAP)</t>
  </si>
  <si>
    <t>JP1304A0</t>
  </si>
  <si>
    <t>Notommata sp.</t>
  </si>
  <si>
    <t>JP130599</t>
  </si>
  <si>
    <t>Polyarthra dolichoptera</t>
  </si>
  <si>
    <t>JP150201</t>
  </si>
  <si>
    <t>Trichocerca elongata</t>
  </si>
  <si>
    <t>JP160311</t>
  </si>
  <si>
    <t>Trichocerca longiseta</t>
  </si>
  <si>
    <t>JP160320</t>
  </si>
  <si>
    <t>Trichocerca rattus</t>
  </si>
  <si>
    <t>JP160328</t>
  </si>
  <si>
    <t>Trichocerca similis</t>
  </si>
  <si>
    <t>JP160332</t>
  </si>
  <si>
    <t>Trichocerca tigris</t>
  </si>
  <si>
    <t>JP160336</t>
  </si>
  <si>
    <t>Trichotria pocillum</t>
  </si>
  <si>
    <t>JP170201</t>
  </si>
  <si>
    <t>Trichotria tetractis similis</t>
  </si>
  <si>
    <t>JP170202</t>
  </si>
  <si>
    <t>Macrochaetus altamirai</t>
  </si>
  <si>
    <t>JP170301</t>
  </si>
  <si>
    <t>Ferrissia petterdi</t>
  </si>
  <si>
    <t>KG060101</t>
  </si>
  <si>
    <t>Glyptophysa cf. gibbosa (SAP)</t>
  </si>
  <si>
    <t>KG0702A5</t>
  </si>
  <si>
    <t>Isidorella sp.</t>
  </si>
  <si>
    <t>KG070399</t>
  </si>
  <si>
    <t>Insulodrilus bifidus</t>
  </si>
  <si>
    <t>LO030503</t>
  </si>
  <si>
    <t>Dero digitata</t>
  </si>
  <si>
    <t>LO050201</t>
  </si>
  <si>
    <t>Dero furcata</t>
  </si>
  <si>
    <t>LO050203</t>
  </si>
  <si>
    <t>Pristina longiseta</t>
  </si>
  <si>
    <t>LO050501</t>
  </si>
  <si>
    <t>Limnochares australica</t>
  </si>
  <si>
    <t>MM020101</t>
  </si>
  <si>
    <t>Diplodontus sp.</t>
  </si>
  <si>
    <t>MM050299</t>
  </si>
  <si>
    <t>Oxus australicus</t>
  </si>
  <si>
    <t>MM090301</t>
  </si>
  <si>
    <t>Acercella falcipes</t>
  </si>
  <si>
    <t>MM170101</t>
  </si>
  <si>
    <t>Arrenurus sp.</t>
  </si>
  <si>
    <t>MM230199</t>
  </si>
  <si>
    <t>Pezidae</t>
  </si>
  <si>
    <t>MM259999</t>
  </si>
  <si>
    <t>Oribatida sp.</t>
  </si>
  <si>
    <t>MM9999A1</t>
  </si>
  <si>
    <t>Branchinella lyrifera</t>
  </si>
  <si>
    <t>OD030113</t>
  </si>
  <si>
    <t>Alona rigidicaudis</t>
  </si>
  <si>
    <t>OG030212</t>
  </si>
  <si>
    <t>Alona setigera</t>
  </si>
  <si>
    <t>OG030214</t>
  </si>
  <si>
    <t>Alona n. sp.? (nr. affinis) (SAP)</t>
  </si>
  <si>
    <t>OG0302B0</t>
  </si>
  <si>
    <t>Alonella cf. exigua (SAP)</t>
  </si>
  <si>
    <t>OG0303C8</t>
  </si>
  <si>
    <t>Camptocercus australis</t>
  </si>
  <si>
    <t>OG030701</t>
  </si>
  <si>
    <t>Chydorus sp.</t>
  </si>
  <si>
    <t>OG030999</t>
  </si>
  <si>
    <t>Graptoleberis testudinaria</t>
  </si>
  <si>
    <t>OG031501</t>
  </si>
  <si>
    <t>Leberis diaphana vermiculata</t>
  </si>
  <si>
    <t>OG031708</t>
  </si>
  <si>
    <t>Leydigia australis</t>
  </si>
  <si>
    <t>OG031802</t>
  </si>
  <si>
    <t>Leydigia cf. leydigii (SAP)</t>
  </si>
  <si>
    <t>OG0318A2</t>
  </si>
  <si>
    <t>Pleuroxus inermis</t>
  </si>
  <si>
    <t>OG032502</t>
  </si>
  <si>
    <t>Rak cf. labrosus (SAP)</t>
  </si>
  <si>
    <t>OG0327A4</t>
  </si>
  <si>
    <t>Armatalona macrocopa</t>
  </si>
  <si>
    <t>OG033401</t>
  </si>
  <si>
    <t>Ceriodaphnia n. sp. b (Berner sp.#2) (SAP)</t>
  </si>
  <si>
    <t>OG0401A4</t>
  </si>
  <si>
    <t>Scapholeberis kingi</t>
  </si>
  <si>
    <t>OG040401</t>
  </si>
  <si>
    <t>Simocephalus victoriensis</t>
  </si>
  <si>
    <t>OG040507</t>
  </si>
  <si>
    <t>Ilyocryptus cf. raridentatus (SAP)</t>
  </si>
  <si>
    <t>OG0501A2</t>
  </si>
  <si>
    <t>Neothrix armata</t>
  </si>
  <si>
    <t>OG090301</t>
  </si>
  <si>
    <t>Gomphodella aff. maia (SAP)</t>
  </si>
  <si>
    <t>OH0101A0</t>
  </si>
  <si>
    <t>Limnocythere mowbrayensis</t>
  </si>
  <si>
    <t>OH010203</t>
  </si>
  <si>
    <t>Paralimnocythere sp. 262 (south-west)</t>
  </si>
  <si>
    <t>OH0103A1</t>
  </si>
  <si>
    <t>Ilyocypris australiensis</t>
  </si>
  <si>
    <t>OH060101</t>
  </si>
  <si>
    <t>Candonopsis tenuis</t>
  </si>
  <si>
    <t>OH070101</t>
  </si>
  <si>
    <t>Australocypris bennetti</t>
  </si>
  <si>
    <t>OH080206</t>
  </si>
  <si>
    <t>Cypretta baylyi</t>
  </si>
  <si>
    <t>OH080501</t>
  </si>
  <si>
    <t>Cypretta aff. globosa</t>
  </si>
  <si>
    <t>OH0805A1</t>
  </si>
  <si>
    <t>Reticypris sp. 556 (n. sp.) (SAP)</t>
  </si>
  <si>
    <t>OH0815A0</t>
  </si>
  <si>
    <t>Ilyodromus amplicolis</t>
  </si>
  <si>
    <t>OH081901</t>
  </si>
  <si>
    <t>Newnhamia sp. FC (south-west, SAP)</t>
  </si>
  <si>
    <t>OH1101A1</t>
  </si>
  <si>
    <t>Boeckella triarticulata</t>
  </si>
  <si>
    <t>OJ110101</t>
  </si>
  <si>
    <t>Calamoecia attenuata</t>
  </si>
  <si>
    <t>OJ110203</t>
  </si>
  <si>
    <t>Calamoecia tasmanica subattenuata</t>
  </si>
  <si>
    <t>OJ110211</t>
  </si>
  <si>
    <t>Calamoecia trilobata</t>
  </si>
  <si>
    <t>OJ110218</t>
  </si>
  <si>
    <t>Calamoecia sp. 342 (ampulla variant) (CB)</t>
  </si>
  <si>
    <t>OJ1102A1</t>
  </si>
  <si>
    <t>Microcyclops varicans</t>
  </si>
  <si>
    <t>OJ310101</t>
  </si>
  <si>
    <t>Metacyclops sp. 4 (SAP)</t>
  </si>
  <si>
    <t>OJ3102A6</t>
  </si>
  <si>
    <t>Macrocyclops albidus</t>
  </si>
  <si>
    <t>OJ310601</t>
  </si>
  <si>
    <t>Paracyclops sp 1 ( nr timmsi) (SAP)</t>
  </si>
  <si>
    <t>OJ3111A1</t>
  </si>
  <si>
    <t>Canthocamptidae</t>
  </si>
  <si>
    <t>OJ619999</t>
  </si>
  <si>
    <t>Canthocamptidae sp. 4 (SAP)</t>
  </si>
  <si>
    <t>OJ6199A3</t>
  </si>
  <si>
    <t>Nitocra sp. 5 (nr reducta) (SAP)</t>
  </si>
  <si>
    <t>OJ6401A6</t>
  </si>
  <si>
    <t>Harpacticoida sp. 2 (SAP)</t>
  </si>
  <si>
    <t>OJ6999B0</t>
  </si>
  <si>
    <t>Perthia sp.</t>
  </si>
  <si>
    <t>OP080199</t>
  </si>
  <si>
    <t>Cherax destructor</t>
  </si>
  <si>
    <t>OV010101</t>
  </si>
  <si>
    <t>Hyphydrus elegans</t>
  </si>
  <si>
    <t>QC090401</t>
  </si>
  <si>
    <t>Paroster sp. 2 (Parkeyerring) (SAP)</t>
  </si>
  <si>
    <t>QC0914A1</t>
  </si>
  <si>
    <t>Sternopriscus multimaculatus</t>
  </si>
  <si>
    <t>QC091805</t>
  </si>
  <si>
    <t>Sternopriscus browni</t>
  </si>
  <si>
    <t>QC091809</t>
  </si>
  <si>
    <t>Megaporus solidus</t>
  </si>
  <si>
    <t>QC092107</t>
  </si>
  <si>
    <t>Spencerhydrus pulchellus</t>
  </si>
  <si>
    <t>QC093302</t>
  </si>
  <si>
    <t>Onychohydrus scutellaris</t>
  </si>
  <si>
    <t>QC093401</t>
  </si>
  <si>
    <t>Berosus macumbensis</t>
  </si>
  <si>
    <t>QC110416</t>
  </si>
  <si>
    <t>Paranacaena littoralis</t>
  </si>
  <si>
    <t>QC110904</t>
  </si>
  <si>
    <t>Enochrus maculiceps</t>
  </si>
  <si>
    <t>QC111103</t>
  </si>
  <si>
    <t>Helochares tenuistriatus</t>
  </si>
  <si>
    <t>QC111203</t>
  </si>
  <si>
    <t>Paracymus pygmaeus</t>
  </si>
  <si>
    <t>QC111601</t>
  </si>
  <si>
    <t>Ochthebius sp.</t>
  </si>
  <si>
    <t>QC130399</t>
  </si>
  <si>
    <t>Scirtidae sp.</t>
  </si>
  <si>
    <t>QC209999</t>
  </si>
  <si>
    <t>Bezzia sp. 2 (SAP)</t>
  </si>
  <si>
    <t>QD0904A0</t>
  </si>
  <si>
    <t>Bezzia sp. (not 1 or 2)</t>
  </si>
  <si>
    <t>QD0904A2</t>
  </si>
  <si>
    <t>Nilobezzia sp. 2 (SAP)</t>
  </si>
  <si>
    <t>QD0920A1</t>
  </si>
  <si>
    <t>Tabanidae</t>
  </si>
  <si>
    <t>QD239999</t>
  </si>
  <si>
    <t>Ephydridae sp. 5 (SAP)</t>
  </si>
  <si>
    <t>QD7899A9</t>
  </si>
  <si>
    <r>
      <rPr>
        <b/>
        <sz val="11"/>
        <color theme="1"/>
        <rFont val="Calibri"/>
        <family val="2"/>
        <scheme val="minor"/>
      </rPr>
      <t>Bray-Curtis Dissimilarity</t>
    </r>
    <r>
      <rPr>
        <sz val="11"/>
        <color theme="1"/>
        <rFont val="Calibri"/>
        <family val="2"/>
        <scheme val="minor"/>
      </rPr>
      <t xml:space="preserve"> between the 2007 invertebrate sample and those of previous years. There is a moderate turnover of species between years as indicated by dissimilarities between 0.4-0.6 but with the exception of the 2005 sample there is no tendency for samples to become increasingly different from earlier samples. </t>
    </r>
  </si>
  <si>
    <t>Coelopynia pruinosa</t>
  </si>
  <si>
    <t>QDAE0201</t>
  </si>
  <si>
    <t>Ablabesmyia notabilis</t>
  </si>
  <si>
    <t>QDAE1102</t>
  </si>
  <si>
    <t>Corynoneura sp. (V49) (SAP)</t>
  </si>
  <si>
    <t>QDAF06A2</t>
  </si>
  <si>
    <t>Paralimnophyes pullulus</t>
  </si>
  <si>
    <t>QDAF1202</t>
  </si>
  <si>
    <t>Orthocladiinae 'woodminer' (SAP)</t>
  </si>
  <si>
    <t>QDAF99C3</t>
  </si>
  <si>
    <t>Tanytarsus nr bispinosus (SAP)</t>
  </si>
  <si>
    <t>QDAH04B9</t>
  </si>
  <si>
    <t>Dicrotendipes jobetus</t>
  </si>
  <si>
    <t>QDAI0606</t>
  </si>
  <si>
    <t>Dicrotendipes sp. A (V47) (SAP)</t>
  </si>
  <si>
    <t>QDAI06A0</t>
  </si>
  <si>
    <t>Kiefferulus martini</t>
  </si>
  <si>
    <t>QDAI0703</t>
  </si>
  <si>
    <t>Polypedilum nubifer</t>
  </si>
  <si>
    <t>QDAI0804</t>
  </si>
  <si>
    <t>Cryptochironomus griseidorsum</t>
  </si>
  <si>
    <t>QDAI1901</t>
  </si>
  <si>
    <t>Cladopelma curtivalva</t>
  </si>
  <si>
    <t>QDAI2201</t>
  </si>
  <si>
    <t>Parachironomus sp. 1 (VSCL35) (SAP)</t>
  </si>
  <si>
    <t>QDAI25A0</t>
  </si>
  <si>
    <t>Cloeon sp.</t>
  </si>
  <si>
    <t>QE020299</t>
  </si>
  <si>
    <t>Tasmanocoenis tillyardi</t>
  </si>
  <si>
    <t>QE080101</t>
  </si>
  <si>
    <t>Mesoveliidae</t>
  </si>
  <si>
    <t>QH529999</t>
  </si>
  <si>
    <t>Hebrus axillaris</t>
  </si>
  <si>
    <t>QH530101</t>
  </si>
  <si>
    <t>Microvelia (Pacificovelia) oceanica</t>
  </si>
  <si>
    <t>QH560101</t>
  </si>
  <si>
    <t>Diaprepocoris barycephala</t>
  </si>
  <si>
    <t>QH650101</t>
  </si>
  <si>
    <t>Sigara sp.</t>
  </si>
  <si>
    <t>QH650299</t>
  </si>
  <si>
    <t>Agraptocorixa parvipunctata</t>
  </si>
  <si>
    <t>QH650302</t>
  </si>
  <si>
    <t>Lepidoptera (non-pyralid) sp. 3 (SAP)</t>
  </si>
  <si>
    <t>QL9999A1</t>
  </si>
  <si>
    <t>Sisyra sp.</t>
  </si>
  <si>
    <t>QN050199</t>
  </si>
  <si>
    <t>Austroagrion cyane</t>
  </si>
  <si>
    <t>QO020501</t>
  </si>
  <si>
    <t>Xanthagrion erythroneurum</t>
  </si>
  <si>
    <t>QO021301</t>
  </si>
  <si>
    <t>Austrolestes aridus</t>
  </si>
  <si>
    <t>QO050103</t>
  </si>
  <si>
    <t>Procordulia affinis</t>
  </si>
  <si>
    <t>QO300202</t>
  </si>
  <si>
    <t>Acritoptila globosa</t>
  </si>
  <si>
    <t>QT030201</t>
  </si>
  <si>
    <t>Hellyethira litua</t>
  </si>
  <si>
    <t>QT030410</t>
  </si>
  <si>
    <t>Ecnomus pansus/turgidus</t>
  </si>
  <si>
    <t>QT0804A0</t>
  </si>
  <si>
    <t>Lectrides sp. AV1</t>
  </si>
  <si>
    <t>QT2502A1</t>
  </si>
  <si>
    <t>Oecetis sp.</t>
  </si>
  <si>
    <t>QT250799</t>
  </si>
  <si>
    <t>Triplectides niveipennis</t>
  </si>
  <si>
    <t>QT251115</t>
  </si>
  <si>
    <t>TAXON ADJUSTMENTS</t>
  </si>
  <si>
    <t>Anisops gratus</t>
  </si>
  <si>
    <t>QH670403</t>
  </si>
  <si>
    <t>Anisops hyperion</t>
  </si>
  <si>
    <t>QH670402</t>
  </si>
  <si>
    <t>Anisops thienemanni</t>
  </si>
  <si>
    <t>QH670401</t>
  </si>
  <si>
    <t>Arcella discoides</t>
  </si>
  <si>
    <t>BP010102</t>
  </si>
  <si>
    <t>Arcella sp. a (SAP)</t>
  </si>
  <si>
    <t>BP0101A0</t>
  </si>
  <si>
    <t>Arcella sp. b (SAP)</t>
  </si>
  <si>
    <t>Bdelloidea med-large contracted of RJS (SAP)</t>
  </si>
  <si>
    <t>JB9999A1</t>
  </si>
  <si>
    <t xml:space="preserve">Curculionidae </t>
  </si>
  <si>
    <t>QCAN9999</t>
  </si>
  <si>
    <t>Centropyxis aculeata</t>
  </si>
  <si>
    <t>BP020101</t>
  </si>
  <si>
    <t>Centropyxis sp. b (SAP)</t>
  </si>
  <si>
    <t>Daphniopsis queenslandensis</t>
  </si>
  <si>
    <t>OG040302</t>
  </si>
  <si>
    <t>Dolichopodidae sp. A (SAP)</t>
  </si>
  <si>
    <t>QD3699A0</t>
  </si>
  <si>
    <t>Euchlanis dilatata</t>
  </si>
  <si>
    <t>JP060101</t>
  </si>
  <si>
    <t>Macrothrix cf. breviseta (SAP)</t>
  </si>
  <si>
    <t>OG0602A8</t>
  </si>
  <si>
    <t>Microvelia sp.</t>
  </si>
  <si>
    <t>QH560199</t>
  </si>
  <si>
    <t>Psychodinae sp. 2 (SAP)</t>
  </si>
  <si>
    <t>QD1299A1</t>
  </si>
  <si>
    <t>Psychodinae sp. 3 (SAP)</t>
  </si>
  <si>
    <t>QD1299A2</t>
  </si>
  <si>
    <t>Tanytarsus sp.</t>
  </si>
  <si>
    <t>QDAH0499</t>
  </si>
  <si>
    <t>Testudinella patina</t>
  </si>
  <si>
    <t>JF050201</t>
  </si>
  <si>
    <t>Tipulidae type C (SAP)</t>
  </si>
  <si>
    <t>QD0199A2</t>
  </si>
  <si>
    <t>*Abundance as maximum value recorded from two sub-sites and scored in log classes; 1&lt;10, 2=10-99,3=100-999, etc.</t>
  </si>
  <si>
    <t>Lake Coyrecup</t>
  </si>
  <si>
    <t xml:space="preserve">Waterbird species abundance for three surveys each sampling year. </t>
  </si>
  <si>
    <t>Occurrence (% of surveys where depth &gt;0).</t>
  </si>
  <si>
    <t>Species</t>
  </si>
  <si>
    <t>Aug</t>
  </si>
  <si>
    <t>Oct</t>
  </si>
  <si>
    <t>Mar</t>
  </si>
  <si>
    <t>Nov</t>
  </si>
  <si>
    <t>Australian Shelduck</t>
  </si>
  <si>
    <t>Tadorna tadornoides</t>
  </si>
  <si>
    <t/>
  </si>
  <si>
    <t>Grey Teal</t>
  </si>
  <si>
    <t>Anas gracilis</t>
  </si>
  <si>
    <t>Black Swan</t>
  </si>
  <si>
    <t>Cygnus atratus</t>
  </si>
  <si>
    <t>Silver Gull</t>
  </si>
  <si>
    <t>Larus novaehollandiae</t>
  </si>
  <si>
    <t>Red-capped Plover</t>
  </si>
  <si>
    <t>Charadrius ruficapillis</t>
  </si>
  <si>
    <t>Banded Stilt</t>
  </si>
  <si>
    <t>Cladorhynchus leucocephalus</t>
  </si>
  <si>
    <t>Hoary-headed Grebe</t>
  </si>
  <si>
    <t>Poliocephalus poliocephalus</t>
  </si>
  <si>
    <t>Eurasian Coot</t>
  </si>
  <si>
    <t>Fulica atra</t>
  </si>
  <si>
    <t>Pacific Black Duck</t>
  </si>
  <si>
    <t>Anas superciliosa</t>
  </si>
  <si>
    <t>Pink-eared Duck</t>
  </si>
  <si>
    <t>Malacorhynchus membranaceus</t>
  </si>
  <si>
    <t>Red-necked Stint</t>
  </si>
  <si>
    <t>Calidris ruficollis</t>
  </si>
  <si>
    <t>Black-winged Stilt</t>
  </si>
  <si>
    <t>Himantopus himantopus</t>
  </si>
  <si>
    <t>Chestnut Teal</t>
  </si>
  <si>
    <t>Anas castanea</t>
  </si>
  <si>
    <t>Freckled Duck</t>
  </si>
  <si>
    <t>Stictonetta naevosa</t>
  </si>
  <si>
    <t>Hardhead</t>
  </si>
  <si>
    <t>Aythya australis</t>
  </si>
  <si>
    <t>Hooded Plover</t>
  </si>
  <si>
    <t>Thinornis rubricollis</t>
  </si>
  <si>
    <t>Musk Duck</t>
  </si>
  <si>
    <t>Biziura lobata</t>
  </si>
  <si>
    <t>Red-necked Avocet</t>
  </si>
  <si>
    <t>Recurvirostra novaehollandiae</t>
  </si>
  <si>
    <t>White-faced Heron</t>
  </si>
  <si>
    <t>Egretta novaehollandiae</t>
  </si>
  <si>
    <t>Yellow-billed Spoonbill</t>
  </si>
  <si>
    <t>Platalea flavipes</t>
  </si>
  <si>
    <t>Australasian Shoveler</t>
  </si>
  <si>
    <t>Anas rhynchotis</t>
  </si>
  <si>
    <t>Australian White Ibis</t>
  </si>
  <si>
    <t>Threskiornis molucca</t>
  </si>
  <si>
    <t>Australian Wood Duck</t>
  </si>
  <si>
    <t>Chenonetta jubatta</t>
  </si>
  <si>
    <t>Common Greenshank</t>
  </si>
  <si>
    <t>Tringa nebularia</t>
  </si>
  <si>
    <t>Common Sandpiper</t>
  </si>
  <si>
    <t>Actitis hypoleucos</t>
  </si>
  <si>
    <t>Curlew Sandpiper</t>
  </si>
  <si>
    <t>Calidris ferruginea</t>
  </si>
  <si>
    <t>Little Pied Cormorant</t>
  </si>
  <si>
    <t>Phalacrocorax melanoleucos</t>
  </si>
  <si>
    <t>Straw-necked Ibis</t>
  </si>
  <si>
    <t>Threskiornis spinicollis</t>
  </si>
  <si>
    <t>Whiskered Tern</t>
  </si>
  <si>
    <t>Chlidonias hybridus</t>
  </si>
  <si>
    <t>DepthAtGuage</t>
  </si>
  <si>
    <t>Annual Occurrence**</t>
  </si>
  <si>
    <t>Guild</t>
  </si>
  <si>
    <t>** Occurrence as the number of surveys in the year for which the species was recorded</t>
  </si>
  <si>
    <t>dabbler-mixed diet</t>
  </si>
  <si>
    <t>shore feeder animals</t>
  </si>
  <si>
    <t>small wader-invertebrates</t>
  </si>
  <si>
    <t>diver animals</t>
  </si>
  <si>
    <t>diver vegetation</t>
  </si>
  <si>
    <t>large wader-animals</t>
  </si>
  <si>
    <t>shore feeder vegetation</t>
  </si>
  <si>
    <t>aerial feeder animals</t>
  </si>
  <si>
    <t>Waterbird species richness</t>
  </si>
  <si>
    <t>Number of species</t>
  </si>
  <si>
    <t>Species by Guild</t>
  </si>
  <si>
    <t>Species richnesss data</t>
  </si>
  <si>
    <t>Season</t>
  </si>
  <si>
    <t>Date</t>
  </si>
  <si>
    <t>Depth At Gauge (m)</t>
  </si>
  <si>
    <t>breeding</t>
  </si>
  <si>
    <t>non breeding</t>
  </si>
  <si>
    <t>diver animal</t>
  </si>
  <si>
    <t>large wader</t>
  </si>
  <si>
    <t xml:space="preserve">shore feeder </t>
  </si>
  <si>
    <t>small wader</t>
  </si>
  <si>
    <t>aerial feeder</t>
  </si>
  <si>
    <t>Number of species by sampling date</t>
  </si>
  <si>
    <t>Number of species by guild</t>
  </si>
  <si>
    <t>LW97</t>
  </si>
  <si>
    <t>Sp97</t>
  </si>
  <si>
    <t>Au97</t>
  </si>
  <si>
    <t>LW99</t>
  </si>
  <si>
    <t>Sp99</t>
  </si>
  <si>
    <t>Au99</t>
  </si>
  <si>
    <t>LW01</t>
  </si>
  <si>
    <t>Sp01</t>
  </si>
  <si>
    <t>Au01</t>
  </si>
  <si>
    <t>LW03</t>
  </si>
  <si>
    <t>SP03</t>
  </si>
  <si>
    <t>AU03</t>
  </si>
  <si>
    <t>LW05</t>
  </si>
  <si>
    <t>Sp05</t>
  </si>
  <si>
    <t>Au05</t>
  </si>
  <si>
    <t>LW07</t>
  </si>
  <si>
    <t>Sp07</t>
  </si>
  <si>
    <t>Au07</t>
  </si>
  <si>
    <t>Waterbird species richnesss from individual surveys between 1997 an 2007</t>
  </si>
  <si>
    <t>Seasonal abundance data</t>
  </si>
  <si>
    <t>Sp03</t>
  </si>
  <si>
    <t>Au03</t>
  </si>
  <si>
    <t>Community ordination with 'markers'</t>
  </si>
  <si>
    <t>Community ordination with environmental variables</t>
  </si>
  <si>
    <t xml:space="preserve">Waterchemistry between 1997 and 2007 </t>
  </si>
  <si>
    <t>physico -chemical data</t>
  </si>
  <si>
    <t>Parameter</t>
  </si>
  <si>
    <t>figures:</t>
  </si>
  <si>
    <t>depth</t>
  </si>
  <si>
    <t>Chlorophyll</t>
  </si>
  <si>
    <t>Ec</t>
  </si>
  <si>
    <t>Correlogram</t>
  </si>
  <si>
    <t>pH</t>
  </si>
  <si>
    <t>season</t>
  </si>
  <si>
    <t>LW</t>
  </si>
  <si>
    <t>Sp</t>
  </si>
  <si>
    <t>Au</t>
  </si>
  <si>
    <t>Depth (m)</t>
  </si>
  <si>
    <t>NO3 (mg/L)</t>
  </si>
  <si>
    <t>Turbidity (NTU)</t>
  </si>
  <si>
    <t>Colour (TCU)</t>
  </si>
  <si>
    <t>Alkalinity (mg/L)</t>
  </si>
  <si>
    <t>Hardness (mg/L)</t>
  </si>
  <si>
    <t>Si (mg/L)</t>
  </si>
  <si>
    <t>Na (mg/L)</t>
  </si>
  <si>
    <t>Ca (mg/L)</t>
  </si>
  <si>
    <t>Mg (mg/L)</t>
  </si>
  <si>
    <t>K (mg/L)</t>
  </si>
  <si>
    <t>Mn (mg/L)</t>
  </si>
  <si>
    <t>Cl (mg/L)</t>
  </si>
  <si>
    <t>HCO3 (mg/L)</t>
  </si>
  <si>
    <t>CO3 (mg/L)</t>
  </si>
  <si>
    <t>SO4 (mg/L)</t>
  </si>
  <si>
    <t>Iron(mg/L)</t>
  </si>
  <si>
    <t>*micrograms/L</t>
  </si>
  <si>
    <t>**microSemens/cm</t>
  </si>
  <si>
    <r>
      <rPr>
        <b/>
        <sz val="11"/>
        <rFont val="Calibri"/>
        <family val="2"/>
        <scheme val="minor"/>
      </rPr>
      <t>Corellelogram for physico-chemical parameters at Lake Coyrecup</t>
    </r>
    <r>
      <rPr>
        <sz val="11"/>
        <rFont val="Calibri"/>
        <family val="2"/>
        <scheme val="minor"/>
      </rPr>
      <t>. Top half of matrix depicts the relationship between variables as a scattergram while the bottom half shows  a representation of the significance of the correlation coefficient. Dark grey and Black squares are statistically significant (p&lt;0.05) and white squares are the highest r value in the data matrix.</t>
    </r>
  </si>
  <si>
    <t>LW.depth</t>
  </si>
  <si>
    <t>Sp.depth</t>
  </si>
  <si>
    <t>LW.Ec</t>
  </si>
  <si>
    <t>Sp.Ec</t>
  </si>
  <si>
    <t>rtLW.pH</t>
  </si>
  <si>
    <t>Sp.pH</t>
  </si>
  <si>
    <t>logSp.chll</t>
  </si>
  <si>
    <t>logSp.phaeo</t>
  </si>
  <si>
    <t>Sp.Temp</t>
  </si>
  <si>
    <t>Turbidity</t>
  </si>
  <si>
    <t>TDS</t>
  </si>
  <si>
    <t>logAlkalinity</t>
  </si>
  <si>
    <t>Hardness</t>
  </si>
  <si>
    <t>Si</t>
  </si>
  <si>
    <t>logNa</t>
  </si>
  <si>
    <t>Ca</t>
  </si>
  <si>
    <t>Mg</t>
  </si>
  <si>
    <t>logK</t>
  </si>
  <si>
    <t>logCl</t>
  </si>
  <si>
    <t>HCO</t>
  </si>
  <si>
    <t>SO4</t>
  </si>
  <si>
    <t>logSp.TN</t>
  </si>
  <si>
    <t>Sp.TP</t>
  </si>
  <si>
    <t>COY97</t>
  </si>
  <si>
    <t>COY99</t>
  </si>
  <si>
    <t>COY01</t>
  </si>
  <si>
    <t>COY03</t>
  </si>
  <si>
    <t>COY05</t>
  </si>
  <si>
    <t>COY07</t>
  </si>
  <si>
    <t>Wetland Biodiversity Monitoring</t>
  </si>
  <si>
    <t>Science Division</t>
  </si>
  <si>
    <t>Department of Environment and Conservation</t>
  </si>
  <si>
    <t>Which provides information on:</t>
  </si>
  <si>
    <t>For further information contact</t>
  </si>
  <si>
    <t>David Cale</t>
  </si>
  <si>
    <t>ph 94055181</t>
  </si>
  <si>
    <t>David.Cale@dec.wa.gov.au</t>
  </si>
  <si>
    <t>No. Species</t>
  </si>
  <si>
    <t>LAKE COYRECUP (SPM004)</t>
  </si>
  <si>
    <t>(site SPM004)</t>
  </si>
  <si>
    <t>Landscape Conservation Program</t>
  </si>
  <si>
    <t>Total number of species  = 29</t>
  </si>
  <si>
    <t>Total annual richness</t>
  </si>
  <si>
    <t>Waterbird Species Abundance</t>
  </si>
  <si>
    <t>Prepared by David Cale</t>
  </si>
  <si>
    <t>The project's background and methodology</t>
  </si>
  <si>
    <t>The nature of the datasets included here</t>
  </si>
  <si>
    <t>Analysis protocols</t>
  </si>
  <si>
    <t>A summary interpretation of patterns of change in biodiversity at Lake Coyrecup</t>
  </si>
  <si>
    <t xml:space="preserve">This is the most precise taxonomic unit to which the specimens could be assigned. The sampling methodology aims to identify all specimens to species but this is not always possible (see Readme04.docx) </t>
  </si>
  <si>
    <t>References to methodologies and further background material.</t>
  </si>
  <si>
    <t xml:space="preserve">Is a code defined and maintained  by the Victorian EPA to uniquely identify Australian aquatic invertebrate taxa. The code is comprised of  a two letter  Order code and , 2 digits for each of Family, Genus and Species. </t>
  </si>
  <si>
    <r>
      <t xml:space="preserve">This matrix is suitable for comparison across sampling years (i.e. taxonomy has been made consistent across years). Data are the maximum value of log abundance classes from two sub sites. Log abundance classes are 1 = &lt;10, 2 = 10-99, 3 = 100-999 etc., these classes are estimates rather than counts </t>
    </r>
    <r>
      <rPr>
        <strike/>
        <sz val="11"/>
        <rFont val="Calibri"/>
        <family val="2"/>
        <scheme val="minor"/>
      </rPr>
      <t>qualitative</t>
    </r>
    <r>
      <rPr>
        <sz val="11"/>
        <rFont val="Calibri"/>
        <family val="2"/>
        <scheme val="minor"/>
      </rPr>
      <t xml:space="preserve"> and only indicate relative abundance </t>
    </r>
    <r>
      <rPr>
        <strike/>
        <sz val="11"/>
        <rFont val="Calibri"/>
        <family val="2"/>
        <scheme val="minor"/>
      </rPr>
      <t xml:space="preserve">most appropriate as relative abundances </t>
    </r>
  </si>
  <si>
    <r>
      <rPr>
        <b/>
        <sz val="11"/>
        <rFont val="Calibri"/>
        <family val="2"/>
        <scheme val="minor"/>
      </rPr>
      <t>nMDS ordination</t>
    </r>
    <r>
      <rPr>
        <sz val="11"/>
        <rFont val="Calibri"/>
        <family val="2"/>
        <scheme val="minor"/>
      </rPr>
      <t xml:space="preserve"> of invertebrate presence-absence data. Community structure at Coyrecup has remained relatively stable and most similar to the secondarily saline wetland marker. In 2005  the lake overflowed and salinity was reduced, this coincided with  a shift in community structure more towards the brackish wetland marker. Community structure returned to the previous 'norm' in 2007. </t>
    </r>
  </si>
  <si>
    <t>Marker Wetlands</t>
  </si>
  <si>
    <t>Are wetlands representative of particular types in respect of the fauna being analysed. They were subjectively selected on the basis of experience by Cale et al. (2004) and are used here to place ordination data in a larger (ecological) context.</t>
  </si>
  <si>
    <t>A suite of species (or other taxa) that co-occur in wetlands with similar physico-chemical characteristics. The assemblages used were defined by Pinder et al. (2004) and are based on a sample of 200 wheatbelt wetlands sampled with the same protocol as the SSS Wetland Biodiversity Monitoring Program. They are used here to describe the types of invertebrates making up a community on any sampling occasion. A brief paraphrased description of the assemblages follows.</t>
  </si>
  <si>
    <r>
      <rPr>
        <b/>
        <sz val="11"/>
        <color theme="1"/>
        <rFont val="Calibri"/>
        <family val="2"/>
        <scheme val="minor"/>
      </rPr>
      <t>C:</t>
    </r>
    <r>
      <rPr>
        <sz val="11"/>
        <color theme="1"/>
        <rFont val="Calibri"/>
        <family val="2"/>
        <scheme val="minor"/>
      </rPr>
      <t xml:space="preserve"> a suite of 19 species occuring in freshwater swamps and lakes of the more inland and northern parts of the wheatbelt. High richness was "… weakly predicted by the presence of flow, high longitude, low salinity and circum-neutral pH ...".</t>
    </r>
  </si>
  <si>
    <r>
      <rPr>
        <b/>
        <sz val="11"/>
        <color theme="1"/>
        <rFont val="Calibri"/>
        <family val="2"/>
        <scheme val="minor"/>
      </rPr>
      <t>D:</t>
    </r>
    <r>
      <rPr>
        <sz val="11"/>
        <color theme="1"/>
        <rFont val="Calibri"/>
        <family val="2"/>
        <scheme val="minor"/>
      </rPr>
      <t xml:space="preserve"> "..a group of 56 mostly halotolerant species that were collected infrequently but occurred in a wide range of fresh to subsaline wetlands.." Rotifera, Copepoda nad Cladocera comprised a large proportion of the species in this assemblage.  " Richness was related to low latitude, high chlorophyll and low salinity…" </t>
    </r>
  </si>
  <si>
    <r>
      <rPr>
        <b/>
        <sz val="11"/>
        <color theme="1"/>
        <rFont val="Calibri"/>
        <family val="2"/>
        <scheme val="minor"/>
      </rPr>
      <t xml:space="preserve">E: </t>
    </r>
    <r>
      <rPr>
        <sz val="11"/>
        <color theme="1"/>
        <rFont val="Calibri"/>
        <family val="2"/>
        <scheme val="minor"/>
      </rPr>
      <t>"…ocurred across the same broad range of fresh to subsaline wetlands as assemblage D but were collected more frequently". Insects accounted for a high proportion of the species and high richness was most strongly influenced by low salinity.</t>
    </r>
  </si>
  <si>
    <r>
      <rPr>
        <b/>
        <sz val="11"/>
        <color theme="1"/>
        <rFont val="Calibri"/>
        <family val="2"/>
        <scheme val="minor"/>
      </rPr>
      <t>F:</t>
    </r>
    <r>
      <rPr>
        <sz val="11"/>
        <color theme="1"/>
        <rFont val="Calibri"/>
        <family val="2"/>
        <scheme val="minor"/>
      </rPr>
      <t xml:space="preserve"> "… most frequently collected in fresh to mildly subsaline (&lt; 5 g/L) lentic wetlands and rivers". Includes a high proportion of rotifers  and higher richness of assemblage occurred in freshwater in higher rainfall regions.</t>
    </r>
  </si>
  <si>
    <r>
      <rPr>
        <b/>
        <sz val="11"/>
        <color theme="1"/>
        <rFont val="Calibri"/>
        <family val="2"/>
        <scheme val="minor"/>
      </rPr>
      <t>G:</t>
    </r>
    <r>
      <rPr>
        <sz val="11"/>
        <color theme="1"/>
        <rFont val="Calibri"/>
        <family val="2"/>
        <scheme val="minor"/>
      </rPr>
      <t xml:space="preserve"> Taxonomic composition of this group was dominated by ostracods, brine shrimp, copepods and dipterans larvae. The assemblage shows a preference for naturally saline wetlands. "… maximum richness at salinities 30 to 150 g/L".</t>
    </r>
  </si>
  <si>
    <r>
      <rPr>
        <b/>
        <sz val="11"/>
        <color theme="1"/>
        <rFont val="Calibri"/>
        <family val="2"/>
        <scheme val="minor"/>
      </rPr>
      <t>H</t>
    </r>
    <r>
      <rPr>
        <sz val="11"/>
        <color theme="1"/>
        <rFont val="Calibri"/>
        <family val="2"/>
        <scheme val="minor"/>
      </rPr>
      <t>: a group including a high proportion of ostracods and dipteran larvae with "… a strong affinity for subsaline to moderately saline waters …". Highest richness of the assemblage occurred in the salinity range 5 to 50 g/L.</t>
    </r>
  </si>
  <si>
    <r>
      <rPr>
        <b/>
        <sz val="11"/>
        <color theme="1"/>
        <rFont val="Calibri"/>
        <family val="2"/>
        <scheme val="minor"/>
      </rPr>
      <t>I:</t>
    </r>
    <r>
      <rPr>
        <sz val="11"/>
        <color theme="1"/>
        <rFont val="Calibri"/>
        <family val="2"/>
        <scheme val="minor"/>
      </rPr>
      <t xml:space="preserve"> a group of species including a high proportion of copepods and macrocrustaceans which were most commonly encountered in saline streams and coastal wetlands of the south coast.  </t>
    </r>
  </si>
  <si>
    <r>
      <rPr>
        <b/>
        <sz val="11"/>
        <color theme="1"/>
        <rFont val="Calibri"/>
        <family val="2"/>
        <scheme val="minor"/>
      </rPr>
      <t>J:</t>
    </r>
    <r>
      <rPr>
        <sz val="11"/>
        <color theme="1"/>
        <rFont val="Calibri"/>
        <family val="2"/>
        <scheme val="minor"/>
      </rPr>
      <t xml:space="preserve"> an assemblage of 34 species dominated by insects and encountered in "… fresh to subsaline streams in catchments draining to the west coast, but rarely in more saline streams or lentic wetlands".</t>
    </r>
  </si>
  <si>
    <r>
      <rPr>
        <b/>
        <sz val="11"/>
        <color theme="1"/>
        <rFont val="Calibri"/>
        <family val="2"/>
        <scheme val="minor"/>
      </rPr>
      <t>A:</t>
    </r>
    <r>
      <rPr>
        <sz val="11"/>
        <color theme="1"/>
        <rFont val="Calibri"/>
        <family val="2"/>
        <scheme val="minor"/>
      </rPr>
      <t xml:space="preserve"> a suite of species collected in freshwater swamps in the Jarrah Forest and Esperance Sandplain bioregions. These species  occur more commonly in the wetter south-west than in the wheatbelt. A high richness of this association was associated with high rainfall, low salinity and low alkalinity.</t>
    </r>
  </si>
  <si>
    <r>
      <rPr>
        <b/>
        <sz val="11"/>
        <color theme="1"/>
        <rFont val="Calibri"/>
        <family val="2"/>
        <scheme val="minor"/>
      </rPr>
      <t>B:</t>
    </r>
    <r>
      <rPr>
        <sz val="11"/>
        <color theme="1"/>
        <rFont val="Calibri"/>
        <family val="2"/>
        <scheme val="minor"/>
      </rPr>
      <t xml:space="preserve"> a group of species "… most likely to be found in, or even restricted to, pools on granite outcrops, though some were also common in shallow claypans, suggesting an affinity for ephemeral freshwater."</t>
    </r>
  </si>
  <si>
    <r>
      <t xml:space="preserve">This data matrix includes data for four 'marker' wetlands representing particular wetland types. These are; Noobijup -fresh permanent reed swamp, Campion -episodic, naturally hypersaline lake ,  Yaalup- episodic brackish lake, Parkeyerring- secondarily saline semi-permanent lake. The use and selection of these marker wetlands is discussed in Cale </t>
    </r>
    <r>
      <rPr>
        <i/>
        <sz val="11"/>
        <rFont val="Calibri"/>
        <family val="2"/>
        <scheme val="minor"/>
      </rPr>
      <t>et al</t>
    </r>
    <r>
      <rPr>
        <sz val="11"/>
        <rFont val="Calibri"/>
        <family val="2"/>
        <scheme val="minor"/>
      </rPr>
      <t>. (2004).</t>
    </r>
  </si>
  <si>
    <t>For this data matrix, taxa have been amalgamated to yield a best estimate of species richness by date. Values are number of subsites (1 or 2) at which taxa occurred. This dataset is suitable for the calculation of annual diversity metrics.</t>
  </si>
  <si>
    <t>Noobijup</t>
  </si>
  <si>
    <t>Campion</t>
  </si>
  <si>
    <t>Yaalup</t>
  </si>
  <si>
    <t>Parkeyerring</t>
  </si>
  <si>
    <t>(Full Report). Accessed [month] [YYYY]. WA Department of Environment and Conservation, Perth.</t>
  </si>
  <si>
    <t>Cite this report as:</t>
  </si>
  <si>
    <r>
      <rPr>
        <b/>
        <sz val="11"/>
        <rFont val="Calibri"/>
        <family val="2"/>
        <scheme val="minor"/>
      </rPr>
      <t>Constrained ordination</t>
    </r>
    <r>
      <rPr>
        <sz val="11"/>
        <rFont val="Calibri"/>
        <family val="2"/>
        <scheme val="minor"/>
      </rPr>
      <t xml:space="preserve"> (rda) of waterbird abundance for individual surveys and  physical  parameters (depth; Salinity (Ec) and season coded as (1) Late Winter and (2) Spring). Ordination axes were significant (F=3.18, df=4, p&lt;.001) and significant (p &lt;0.05) constraining variables are in red. The figure indicates that groups of surveys are largely defined by lake depth and to a lesser extent their occurrence in Late Winter versus later seasons. Surveys are represented by 4 character codes representing season and year.</t>
    </r>
  </si>
  <si>
    <t>These data were extracted from the sheet 'Waterchemistry' and then transformed as required to approach normal. A subset of these data were used in the constrained ordination for waterbird and invertebrate community structure.</t>
  </si>
  <si>
    <r>
      <rPr>
        <b/>
        <sz val="11"/>
        <rFont val="Calibri"/>
        <family val="2"/>
        <scheme val="minor"/>
      </rPr>
      <t>Constrained ordination</t>
    </r>
    <r>
      <rPr>
        <sz val="11"/>
        <rFont val="Calibri"/>
        <family val="2"/>
        <scheme val="minor"/>
      </rPr>
      <t xml:space="preserve"> (rda) of invertebrate presence-absence and a suite of physical and chemical parameters. The figure indicates three groups of years; 1) 2001,2003 and 2007 , 2) 1997,1999 and 3) 2005. RDA1 was statistically significant (F= 7.24, p &lt; 0.5) and significant (p &lt;0.5) environment vectors are in red. Spring depth (Sp.depth) and spring pH (Sp.pH) are the most important predictor variables, however salinity in late winter (LW.Ec) and Spring chlorophyll (logSp.chl - a measure of primary production) are descriptive. </t>
    </r>
  </si>
  <si>
    <t xml:space="preserve">This analysis uses only environmental variables; Sp.depth,Sp.pH, logSp.chll and LW.Ec  . </t>
  </si>
  <si>
    <r>
      <t>Electrical conductivity (</t>
    </r>
    <r>
      <rPr>
        <sz val="11"/>
        <rFont val="Symbol"/>
        <family val="1"/>
        <charset val="2"/>
      </rPr>
      <t>m</t>
    </r>
    <r>
      <rPr>
        <sz val="11"/>
        <rFont val="Calibri"/>
        <family val="2"/>
        <scheme val="minor"/>
      </rPr>
      <t>S/cm)**</t>
    </r>
  </si>
  <si>
    <t>NA***</t>
  </si>
  <si>
    <t>***This data is no longer collected</t>
  </si>
  <si>
    <t>top of data</t>
  </si>
  <si>
    <r>
      <rPr>
        <b/>
        <sz val="11"/>
        <color theme="1"/>
        <rFont val="Calibri"/>
        <family val="2"/>
        <scheme val="minor"/>
      </rPr>
      <t>U:</t>
    </r>
    <r>
      <rPr>
        <sz val="11"/>
        <color theme="1"/>
        <rFont val="Calibri"/>
        <family val="2"/>
        <scheme val="minor"/>
      </rPr>
      <t xml:space="preserve"> taxa not included in the analyses of Pinder et al.(2004) are assigned this "undefined" assemblage. Inclusion in this assemblage does not imply any association between members but rather a lack of information about their associations. </t>
    </r>
  </si>
  <si>
    <t>mean</t>
  </si>
  <si>
    <t>median</t>
  </si>
  <si>
    <t>std. dev.</t>
  </si>
  <si>
    <r>
      <t>Total Filtered Nitrogen(</t>
    </r>
    <r>
      <rPr>
        <sz val="11"/>
        <rFont val="Symbol"/>
        <family val="1"/>
        <charset val="2"/>
      </rPr>
      <t>m</t>
    </r>
    <r>
      <rPr>
        <sz val="11"/>
        <rFont val="Calibri"/>
        <family val="2"/>
        <scheme val="minor"/>
      </rPr>
      <t>g/L)*</t>
    </r>
  </si>
  <si>
    <r>
      <t>Total Filtered Phosphorus(</t>
    </r>
    <r>
      <rPr>
        <sz val="11"/>
        <rFont val="Symbol"/>
        <family val="1"/>
        <charset val="2"/>
      </rPr>
      <t>m</t>
    </r>
    <r>
      <rPr>
        <sz val="11"/>
        <rFont val="Calibri"/>
        <family val="2"/>
        <scheme val="minor"/>
      </rPr>
      <t>g/L)*</t>
    </r>
  </si>
  <si>
    <r>
      <t>Chlorophyll-a (</t>
    </r>
    <r>
      <rPr>
        <sz val="11"/>
        <rFont val="Symbol"/>
        <family val="1"/>
        <charset val="2"/>
      </rPr>
      <t>m</t>
    </r>
    <r>
      <rPr>
        <sz val="11"/>
        <rFont val="Calibri"/>
        <family val="2"/>
        <scheme val="minor"/>
      </rPr>
      <t>g/L)*</t>
    </r>
  </si>
  <si>
    <r>
      <t>Chlorophyll-b (</t>
    </r>
    <r>
      <rPr>
        <sz val="11"/>
        <rFont val="Symbol"/>
        <family val="1"/>
        <charset val="2"/>
      </rPr>
      <t>m</t>
    </r>
    <r>
      <rPr>
        <sz val="11"/>
        <rFont val="Calibri"/>
        <family val="2"/>
        <scheme val="minor"/>
      </rPr>
      <t>g/L)*</t>
    </r>
  </si>
  <si>
    <r>
      <t>Chlorophyll-c (</t>
    </r>
    <r>
      <rPr>
        <sz val="11"/>
        <rFont val="Symbol"/>
        <family val="1"/>
        <charset val="2"/>
      </rPr>
      <t>m</t>
    </r>
    <r>
      <rPr>
        <sz val="11"/>
        <rFont val="Calibri"/>
        <family val="2"/>
        <scheme val="minor"/>
      </rPr>
      <t>g/L)*</t>
    </r>
  </si>
  <si>
    <r>
      <t>Phaeophytin-a (</t>
    </r>
    <r>
      <rPr>
        <sz val="11"/>
        <rFont val="Symbol"/>
        <family val="1"/>
        <charset val="2"/>
      </rPr>
      <t>m</t>
    </r>
    <r>
      <rPr>
        <sz val="11"/>
        <rFont val="Calibri"/>
        <family val="2"/>
        <scheme val="minor"/>
      </rPr>
      <t>g/L)*</t>
    </r>
  </si>
  <si>
    <t>Temperature (°C)</t>
  </si>
  <si>
    <t>Dissolved Oxygen(%)</t>
  </si>
  <si>
    <t>Total Dissolved Solids (g/L)</t>
  </si>
  <si>
    <r>
      <rPr>
        <b/>
        <sz val="11"/>
        <rFont val="Calibri"/>
        <family val="2"/>
        <scheme val="minor"/>
      </rPr>
      <t>Three-dimensional nMDS ordination of waterbird annual presence/absence data</t>
    </r>
    <r>
      <rPr>
        <sz val="11"/>
        <rFont val="Calibri"/>
        <family val="2"/>
        <scheme val="minor"/>
      </rPr>
      <t xml:space="preserve">. This analysis includes 5 marker wetlands in the ordination; Toolibin in 1983, was a high quality fresh-brackish waterbird habitat, Goorly supports a bird fauna typical of saline playas, Pinjareega in 1985 is typical of deep secondarily salinised wetlands, Pleasant View is a typical freshwater reed and sedge swamp supporting low diversity and abundance of waterbirds, Lake Altham in 1998 is typical of species poor hypersaline wetlands.  Community structure at Coyrecup has oscillated from year to year, but shows no consistent directional change over time. In 1997 and 1999 community structure was intermediate between species poor saline markers and richer brackish markers. In 2001,2003 and 2007 the community assemblage most closely resembled the species poor saline markers. In 2005 when  the lake overflowed and salinity was reduced, waterbird community sructure resembled that of the brackish marker wetlands. </t>
    </r>
  </si>
  <si>
    <t>single taxon groups</t>
  </si>
  <si>
    <t>Coyrecup Lake Dataset</t>
  </si>
  <si>
    <r>
      <rPr>
        <b/>
        <sz val="14"/>
        <color theme="1"/>
        <rFont val="Calibri"/>
        <family val="2"/>
        <scheme val="minor"/>
      </rPr>
      <t>Glossary</t>
    </r>
    <r>
      <rPr>
        <b/>
        <sz val="11"/>
        <color theme="1"/>
        <rFont val="Calibri"/>
        <family val="2"/>
        <scheme val="minor"/>
      </rPr>
      <t xml:space="preserve"> ( </t>
    </r>
    <r>
      <rPr>
        <b/>
        <i/>
        <sz val="11"/>
        <color theme="1"/>
        <rFont val="Calibri"/>
        <family val="2"/>
        <scheme val="minor"/>
      </rPr>
      <t xml:space="preserve">The accompanying </t>
    </r>
    <r>
      <rPr>
        <b/>
        <sz val="11"/>
        <color theme="1"/>
        <rFont val="Calibri"/>
        <family val="2"/>
        <scheme val="minor"/>
      </rPr>
      <t>pdf</t>
    </r>
    <r>
      <rPr>
        <b/>
        <i/>
        <sz val="11"/>
        <color theme="1"/>
        <rFont val="Calibri"/>
        <family val="2"/>
        <scheme val="minor"/>
      </rPr>
      <t xml:space="preserve"> document includes further details  of some terms</t>
    </r>
    <r>
      <rPr>
        <b/>
        <sz val="11"/>
        <color theme="1"/>
        <rFont val="Calibri"/>
        <family val="2"/>
        <scheme val="minor"/>
      </rPr>
      <t>)</t>
    </r>
  </si>
  <si>
    <t>relative abundance by taxa</t>
  </si>
  <si>
    <t>relative richness by taxa</t>
  </si>
  <si>
    <t>species richness  composition</t>
  </si>
  <si>
    <t>Year</t>
  </si>
  <si>
    <t>sub-site</t>
  </si>
  <si>
    <t>A</t>
  </si>
  <si>
    <t>B</t>
  </si>
  <si>
    <t xml:space="preserve"> B</t>
  </si>
  <si>
    <t>sample</t>
  </si>
  <si>
    <t>Halacaridae</t>
  </si>
  <si>
    <t>MM249999</t>
  </si>
  <si>
    <t>This "raw data" matrix has been extracted without modification from the Aquatic Projects database maintained by the Department of Environment and Conservation at the Wildlife Research Centre, Woodvale. Data values are abundance log-classes. Data for sample 2 are not used in the preparation of any other datasets.</t>
  </si>
  <si>
    <t>Government of Western Australia. (2012). Wetland Biodiversity Monitoring; Lake Coyrecup 1997- 2007</t>
  </si>
  <si>
    <t xml:space="preserve">These spreadsheets should be accompanied by the text  document "Coyrecup1997_2007 Text.pdf" </t>
  </si>
  <si>
    <t>Assemblage E is dominated by insects with a capacity to quickly colonise wetlands but member species appear unable to persist in Lake Coyrecup at depths &lt; 0.5m . At greater depths  this assemblage is  species rich.</t>
  </si>
  <si>
    <t>http://www.dec.wa.gov.au/content/view/5867/1817/</t>
  </si>
  <si>
    <t>August 2012</t>
  </si>
</sst>
</file>

<file path=xl/styles.xml><?xml version="1.0" encoding="utf-8"?>
<styleSheet xmlns="http://schemas.openxmlformats.org/spreadsheetml/2006/main">
  <numFmts count="1">
    <numFmt numFmtId="164" formatCode="0.0"/>
  </numFmts>
  <fonts count="33">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u/>
      <sz val="10"/>
      <color theme="10"/>
      <name val="Arial"/>
      <family val="2"/>
    </font>
    <font>
      <sz val="10"/>
      <name val="Arial"/>
      <family val="2"/>
    </font>
    <font>
      <sz val="10"/>
      <name val="Calibri"/>
      <family val="2"/>
      <scheme val="minor"/>
    </font>
    <font>
      <sz val="10"/>
      <color rgb="FFFF0000"/>
      <name val="Calibri"/>
      <family val="2"/>
      <scheme val="minor"/>
    </font>
    <font>
      <b/>
      <sz val="10"/>
      <name val="Calibri"/>
      <family val="2"/>
      <scheme val="minor"/>
    </font>
    <font>
      <sz val="8"/>
      <name val="Arial"/>
      <family val="2"/>
    </font>
    <font>
      <sz val="11"/>
      <name val="Calibri"/>
      <family val="2"/>
    </font>
    <font>
      <sz val="11"/>
      <color indexed="21"/>
      <name val="Calibri"/>
      <family val="2"/>
    </font>
    <font>
      <b/>
      <sz val="11"/>
      <name val="Calibri"/>
      <family val="2"/>
    </font>
    <font>
      <b/>
      <sz val="8"/>
      <color indexed="81"/>
      <name val="Tahoma"/>
      <family val="2"/>
    </font>
    <font>
      <sz val="8"/>
      <color indexed="81"/>
      <name val="Tahoma"/>
      <family val="2"/>
    </font>
    <font>
      <b/>
      <sz val="16"/>
      <color theme="1"/>
      <name val="Calibri"/>
      <family val="2"/>
      <scheme val="minor"/>
    </font>
    <font>
      <sz val="20"/>
      <name val="Calibri"/>
      <family val="2"/>
      <scheme val="minor"/>
    </font>
    <font>
      <sz val="11"/>
      <name val="Calibri"/>
      <family val="2"/>
      <scheme val="minor"/>
    </font>
    <font>
      <b/>
      <sz val="11"/>
      <name val="Calibri"/>
      <family val="2"/>
      <scheme val="minor"/>
    </font>
    <font>
      <i/>
      <sz val="11"/>
      <name val="Calibri"/>
      <family val="2"/>
      <scheme val="minor"/>
    </font>
    <font>
      <i/>
      <sz val="11"/>
      <color indexed="63"/>
      <name val="Calibri"/>
      <family val="2"/>
      <scheme val="minor"/>
    </font>
    <font>
      <sz val="11"/>
      <color indexed="9"/>
      <name val="Calibri"/>
      <family val="2"/>
      <scheme val="minor"/>
    </font>
    <font>
      <sz val="11"/>
      <name val="Symbol"/>
      <family val="1"/>
      <charset val="2"/>
    </font>
    <font>
      <b/>
      <sz val="20"/>
      <color theme="1"/>
      <name val="Calibri"/>
      <family val="2"/>
      <scheme val="minor"/>
    </font>
    <font>
      <strike/>
      <sz val="11"/>
      <color rgb="FFFF0000"/>
      <name val="Cambria"/>
      <family val="1"/>
    </font>
    <font>
      <strike/>
      <sz val="10"/>
      <color rgb="FFFF0000"/>
      <name val="Cambria"/>
      <family val="1"/>
    </font>
    <font>
      <strike/>
      <sz val="10"/>
      <name val="Calibri"/>
      <family val="2"/>
      <scheme val="minor"/>
    </font>
    <font>
      <strike/>
      <sz val="10"/>
      <name val="Arial"/>
      <family val="2"/>
    </font>
    <font>
      <strike/>
      <sz val="11"/>
      <name val="Calibri"/>
      <family val="2"/>
      <scheme val="minor"/>
    </font>
    <font>
      <b/>
      <sz val="14"/>
      <color theme="1"/>
      <name val="Calibri"/>
      <family val="2"/>
      <scheme val="minor"/>
    </font>
    <font>
      <b/>
      <i/>
      <sz val="11"/>
      <color theme="1"/>
      <name val="Calibri"/>
      <family val="2"/>
      <scheme val="minor"/>
    </font>
    <font>
      <sz val="10"/>
      <color rgb="FFFF0000"/>
      <name val="Arial"/>
      <family val="2"/>
    </font>
    <font>
      <b/>
      <sz val="16"/>
      <name val="Calibri"/>
      <family val="2"/>
      <scheme val="minor"/>
    </font>
  </fonts>
  <fills count="13">
    <fill>
      <patternFill patternType="none"/>
    </fill>
    <fill>
      <patternFill patternType="gray125"/>
    </fill>
    <fill>
      <patternFill patternType="solid">
        <fgColor indexed="65"/>
        <bgColor theme="0"/>
      </patternFill>
    </fill>
    <fill>
      <patternFill patternType="solid">
        <fgColor indexed="22"/>
        <bgColor indexed="64"/>
      </patternFill>
    </fill>
    <fill>
      <patternFill patternType="solid">
        <fgColor theme="4" tint="0.79998168889431442"/>
        <bgColor indexed="64"/>
      </patternFill>
    </fill>
    <fill>
      <patternFill patternType="solid">
        <fgColor theme="4" tint="0.79998168889431442"/>
        <bgColor theme="0"/>
      </patternFill>
    </fill>
    <fill>
      <patternFill patternType="solid">
        <fgColor theme="0"/>
        <bgColor theme="0"/>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C0AD31"/>
        <bgColor theme="0"/>
      </patternFill>
    </fill>
    <fill>
      <patternFill patternType="solid">
        <fgColor rgb="FF006E72"/>
        <bgColor theme="0"/>
      </patternFill>
    </fill>
    <fill>
      <patternFill patternType="solid">
        <fgColor rgb="FFED9D19"/>
        <bgColor theme="0"/>
      </patternFill>
    </fill>
    <fill>
      <patternFill patternType="solid">
        <fgColor rgb="FFB7E0F8"/>
        <bgColor theme="0"/>
      </patternFill>
    </fill>
  </fills>
  <borders count="44">
    <border>
      <left/>
      <right/>
      <top/>
      <bottom/>
      <diagonal/>
    </border>
    <border>
      <left/>
      <right/>
      <top style="thin">
        <color theme="8" tint="0.79995117038483843"/>
      </top>
      <bottom/>
      <diagonal/>
    </border>
    <border>
      <left/>
      <right style="thin">
        <color theme="8" tint="0.79995117038483843"/>
      </right>
      <top style="thin">
        <color theme="8" tint="0.79995117038483843"/>
      </top>
      <bottom/>
      <diagonal/>
    </border>
    <border>
      <left/>
      <right style="thin">
        <color theme="8" tint="0.79998168889431442"/>
      </right>
      <top style="thin">
        <color theme="8" tint="0.79998168889431442"/>
      </top>
      <bottom/>
      <diagonal/>
    </border>
    <border>
      <left/>
      <right style="thin">
        <color theme="8" tint="0.79995117038483843"/>
      </right>
      <top/>
      <bottom/>
      <diagonal/>
    </border>
    <border>
      <left/>
      <right style="thin">
        <color theme="8" tint="0.79998168889431442"/>
      </right>
      <top/>
      <bottom/>
      <diagonal/>
    </border>
    <border>
      <left style="thin">
        <color theme="8" tint="0.79995117038483843"/>
      </left>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thin">
        <color theme="8" tint="0.79995117038483843"/>
      </left>
      <right/>
      <top style="thin">
        <color theme="8" tint="0.79995117038483843"/>
      </top>
      <bottom/>
      <diagonal/>
    </border>
    <border>
      <left/>
      <right/>
      <top style="thin">
        <color theme="8" tint="0.79998168889431442"/>
      </top>
      <bottom/>
      <diagonal/>
    </border>
    <border>
      <left style="thin">
        <color theme="8" tint="0.79998168889431442"/>
      </left>
      <right/>
      <top style="thin">
        <color theme="8" tint="0.79998168889431442"/>
      </top>
      <bottom/>
      <diagonal/>
    </border>
    <border>
      <left style="thin">
        <color theme="8" tint="0.79998168889431442"/>
      </left>
      <right/>
      <top/>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diagonal/>
    </border>
    <border>
      <left/>
      <right style="thin">
        <color theme="4" tint="0.39994506668294322"/>
      </right>
      <top/>
      <bottom/>
      <diagonal/>
    </border>
    <border>
      <left/>
      <right style="thin">
        <color theme="8"/>
      </right>
      <top/>
      <bottom/>
      <diagonal/>
    </border>
    <border>
      <left style="thin">
        <color theme="8"/>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4" tint="0.59996337778862885"/>
      </right>
      <top/>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theme="4" tint="0.79998168889431442"/>
      </left>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top style="thin">
        <color theme="8" tint="0.79995117038483843"/>
      </top>
      <bottom style="thin">
        <color theme="8" tint="0.79995117038483843"/>
      </bottom>
      <diagonal/>
    </border>
    <border>
      <left/>
      <right style="thin">
        <color theme="8" tint="0.79995117038483843"/>
      </right>
      <top style="thin">
        <color theme="8" tint="0.79995117038483843"/>
      </top>
      <bottom style="thin">
        <color theme="8" tint="0.79995117038483843"/>
      </bottom>
      <diagonal/>
    </border>
  </borders>
  <cellStyleXfs count="7">
    <xf numFmtId="0" fontId="0" fillId="0" borderId="0"/>
    <xf numFmtId="0" fontId="1" fillId="0" borderId="0"/>
    <xf numFmtId="0" fontId="4" fillId="0" borderId="0" applyNumberFormat="0" applyFill="0" applyBorder="0" applyAlignment="0" applyProtection="0">
      <alignment vertical="top"/>
      <protection locked="0"/>
    </xf>
    <xf numFmtId="0" fontId="5" fillId="0" borderId="0"/>
    <xf numFmtId="0" fontId="1" fillId="0" borderId="0"/>
    <xf numFmtId="0" fontId="5" fillId="0" borderId="0"/>
    <xf numFmtId="0" fontId="9" fillId="0" borderId="0"/>
  </cellStyleXfs>
  <cellXfs count="408">
    <xf numFmtId="0" fontId="0" fillId="0" borderId="0" xfId="0"/>
    <xf numFmtId="0" fontId="1" fillId="2" borderId="2" xfId="1" applyFont="1" applyFill="1" applyBorder="1"/>
    <xf numFmtId="0" fontId="1" fillId="2" borderId="3" xfId="1" applyFont="1" applyFill="1" applyBorder="1"/>
    <xf numFmtId="0" fontId="1" fillId="0" borderId="0" xfId="1" applyFont="1"/>
    <xf numFmtId="0" fontId="1" fillId="0" borderId="0" xfId="1"/>
    <xf numFmtId="0" fontId="1" fillId="2" borderId="4" xfId="1" applyFont="1" applyFill="1" applyBorder="1"/>
    <xf numFmtId="0" fontId="1" fillId="2" borderId="5" xfId="1" applyFont="1" applyFill="1" applyBorder="1"/>
    <xf numFmtId="0" fontId="4" fillId="2" borderId="6" xfId="2" applyFill="1" applyBorder="1" applyAlignment="1" applyProtection="1"/>
    <xf numFmtId="0" fontId="1" fillId="2" borderId="0" xfId="1" applyFont="1" applyFill="1" applyBorder="1" applyAlignment="1">
      <alignment horizontal="left" vertical="center" wrapText="1"/>
    </xf>
    <xf numFmtId="0" fontId="1" fillId="2" borderId="0" xfId="1" applyFont="1" applyFill="1" applyBorder="1"/>
    <xf numFmtId="0" fontId="1" fillId="0" borderId="0" xfId="1" applyFont="1" applyAlignment="1">
      <alignment horizontal="center"/>
    </xf>
    <xf numFmtId="0" fontId="1" fillId="2" borderId="0" xfId="1" applyFont="1" applyFill="1" applyBorder="1" applyAlignment="1">
      <alignment horizontal="left" wrapText="1"/>
    </xf>
    <xf numFmtId="0" fontId="6" fillId="0" borderId="0" xfId="3" applyFont="1" applyAlignment="1">
      <alignment wrapText="1"/>
    </xf>
    <xf numFmtId="0" fontId="6" fillId="2" borderId="0" xfId="3" applyFont="1" applyFill="1" applyBorder="1" applyAlignment="1">
      <alignment wrapText="1"/>
    </xf>
    <xf numFmtId="0" fontId="6" fillId="2" borderId="4" xfId="3" applyFont="1" applyFill="1" applyBorder="1" applyAlignment="1">
      <alignment wrapText="1"/>
    </xf>
    <xf numFmtId="0" fontId="5" fillId="0" borderId="0" xfId="3" applyAlignment="1">
      <alignment wrapText="1"/>
    </xf>
    <xf numFmtId="0" fontId="6" fillId="0" borderId="0" xfId="3" applyFont="1"/>
    <xf numFmtId="0" fontId="6" fillId="2" borderId="6" xfId="3" applyFont="1" applyFill="1" applyBorder="1"/>
    <xf numFmtId="0" fontId="6" fillId="2" borderId="0" xfId="3" applyFont="1" applyFill="1" applyBorder="1"/>
    <xf numFmtId="0" fontId="6" fillId="2" borderId="4" xfId="3" applyFont="1" applyFill="1" applyBorder="1"/>
    <xf numFmtId="0" fontId="5" fillId="0" borderId="0" xfId="3"/>
    <xf numFmtId="14" fontId="6" fillId="2" borderId="0" xfId="3" applyNumberFormat="1" applyFont="1" applyFill="1" applyBorder="1"/>
    <xf numFmtId="0" fontId="7" fillId="2" borderId="0" xfId="3" applyFont="1" applyFill="1" applyBorder="1"/>
    <xf numFmtId="0" fontId="6" fillId="2" borderId="7" xfId="3" applyFont="1" applyFill="1" applyBorder="1"/>
    <xf numFmtId="0" fontId="6" fillId="2" borderId="8" xfId="3" applyFont="1" applyFill="1" applyBorder="1"/>
    <xf numFmtId="0" fontId="6" fillId="2" borderId="9" xfId="3" applyFont="1" applyFill="1" applyBorder="1"/>
    <xf numFmtId="0" fontId="1" fillId="0" borderId="0" xfId="4"/>
    <xf numFmtId="0" fontId="1" fillId="2" borderId="11" xfId="4" applyFill="1" applyBorder="1"/>
    <xf numFmtId="0" fontId="1" fillId="2" borderId="3" xfId="4" applyFill="1" applyBorder="1"/>
    <xf numFmtId="0" fontId="1" fillId="2" borderId="0" xfId="4" applyFont="1" applyFill="1" applyBorder="1" applyAlignment="1">
      <alignment horizontal="left" wrapText="1"/>
    </xf>
    <xf numFmtId="0" fontId="1" fillId="2" borderId="0" xfId="4" applyFill="1" applyBorder="1"/>
    <xf numFmtId="0" fontId="1" fillId="2" borderId="4" xfId="4" applyFill="1" applyBorder="1"/>
    <xf numFmtId="0" fontId="1" fillId="2" borderId="5" xfId="4" applyFill="1" applyBorder="1"/>
    <xf numFmtId="0" fontId="1" fillId="2" borderId="6" xfId="4" applyFont="1" applyFill="1" applyBorder="1" applyAlignment="1">
      <alignment horizontal="left" wrapText="1"/>
    </xf>
    <xf numFmtId="0" fontId="1" fillId="2" borderId="6" xfId="4" applyFill="1" applyBorder="1"/>
    <xf numFmtId="0" fontId="1" fillId="2" borderId="0" xfId="4" applyFont="1" applyFill="1" applyBorder="1" applyAlignment="1">
      <alignment horizontal="left"/>
    </xf>
    <xf numFmtId="0" fontId="1" fillId="2" borderId="6" xfId="4" applyFill="1" applyBorder="1" applyAlignment="1">
      <alignment textRotation="90"/>
    </xf>
    <xf numFmtId="0" fontId="1" fillId="2" borderId="0" xfId="4" applyFill="1" applyBorder="1" applyAlignment="1">
      <alignment textRotation="90"/>
    </xf>
    <xf numFmtId="0" fontId="1" fillId="2" borderId="4" xfId="4" applyFill="1" applyBorder="1" applyAlignment="1">
      <alignment textRotation="90"/>
    </xf>
    <xf numFmtId="0" fontId="1" fillId="2" borderId="5" xfId="4" applyFill="1" applyBorder="1" applyAlignment="1">
      <alignment textRotation="90"/>
    </xf>
    <xf numFmtId="0" fontId="1" fillId="0" borderId="0" xfId="4" applyAlignment="1">
      <alignment textRotation="90"/>
    </xf>
    <xf numFmtId="0" fontId="10" fillId="0" borderId="0" xfId="5" applyFont="1"/>
    <xf numFmtId="0" fontId="10" fillId="0" borderId="0" xfId="5" applyFont="1" applyFill="1"/>
    <xf numFmtId="0" fontId="11" fillId="0" borderId="0" xfId="5" applyFont="1" applyAlignment="1">
      <alignment horizontal="center"/>
    </xf>
    <xf numFmtId="0" fontId="11" fillId="0" borderId="0" xfId="5" applyFont="1"/>
    <xf numFmtId="0" fontId="10" fillId="2" borderId="6" xfId="5" applyFont="1" applyFill="1" applyBorder="1"/>
    <xf numFmtId="0" fontId="5" fillId="2" borderId="0" xfId="5" applyFill="1" applyBorder="1"/>
    <xf numFmtId="0" fontId="5" fillId="0" borderId="0" xfId="5"/>
    <xf numFmtId="0" fontId="10" fillId="0" borderId="0" xfId="5" applyFont="1" applyAlignment="1">
      <alignment horizontal="center"/>
    </xf>
    <xf numFmtId="0" fontId="10" fillId="2" borderId="0" xfId="5" applyFont="1" applyFill="1" applyBorder="1"/>
    <xf numFmtId="0" fontId="10" fillId="2" borderId="4" xfId="5" applyFont="1" applyFill="1" applyBorder="1"/>
    <xf numFmtId="0" fontId="11" fillId="2" borderId="0" xfId="5" applyFont="1" applyFill="1" applyBorder="1"/>
    <xf numFmtId="0" fontId="12" fillId="2" borderId="0" xfId="5" applyFont="1" applyFill="1" applyBorder="1"/>
    <xf numFmtId="0" fontId="10" fillId="2" borderId="0" xfId="5" applyFont="1" applyFill="1"/>
    <xf numFmtId="0" fontId="5" fillId="2" borderId="0" xfId="5" applyFill="1"/>
    <xf numFmtId="1" fontId="10" fillId="0" borderId="0" xfId="5" applyNumberFormat="1" applyFont="1"/>
    <xf numFmtId="0" fontId="1" fillId="2" borderId="11" xfId="1" applyFill="1" applyBorder="1"/>
    <xf numFmtId="0" fontId="1" fillId="2" borderId="3" xfId="1" applyFill="1" applyBorder="1"/>
    <xf numFmtId="0" fontId="1" fillId="2" borderId="0" xfId="1" applyFill="1" applyBorder="1"/>
    <xf numFmtId="0" fontId="1" fillId="2" borderId="5" xfId="1" applyFill="1" applyBorder="1"/>
    <xf numFmtId="0" fontId="1" fillId="2" borderId="13" xfId="1" applyFill="1" applyBorder="1"/>
    <xf numFmtId="0" fontId="1" fillId="0" borderId="0" xfId="1" applyAlignment="1">
      <alignment textRotation="90"/>
    </xf>
    <xf numFmtId="0" fontId="1" fillId="2" borderId="0" xfId="1" applyFill="1" applyBorder="1" applyAlignment="1">
      <alignment textRotation="90"/>
    </xf>
    <xf numFmtId="0" fontId="1" fillId="2" borderId="5" xfId="1" applyFill="1" applyBorder="1" applyAlignment="1">
      <alignment textRotation="90"/>
    </xf>
    <xf numFmtId="0" fontId="1" fillId="4" borderId="0" xfId="1" applyFill="1"/>
    <xf numFmtId="0" fontId="15" fillId="0" borderId="0" xfId="1" applyFont="1"/>
    <xf numFmtId="0" fontId="1" fillId="5" borderId="13" xfId="1" applyFill="1" applyBorder="1"/>
    <xf numFmtId="0" fontId="17" fillId="0" borderId="0" xfId="3" applyFont="1" applyFill="1"/>
    <xf numFmtId="0" fontId="17" fillId="0" borderId="0" xfId="3" applyFont="1"/>
    <xf numFmtId="0" fontId="17" fillId="0" borderId="0" xfId="3" applyFont="1"/>
    <xf numFmtId="0" fontId="21" fillId="0" borderId="0" xfId="3" applyFont="1" applyFill="1"/>
    <xf numFmtId="0" fontId="6" fillId="2" borderId="14" xfId="3" applyFont="1" applyFill="1" applyBorder="1" applyProtection="1">
      <protection locked="0"/>
    </xf>
    <xf numFmtId="0" fontId="6" fillId="2" borderId="15" xfId="3" applyFont="1" applyFill="1" applyBorder="1" applyProtection="1">
      <protection locked="0"/>
    </xf>
    <xf numFmtId="0" fontId="6" fillId="2" borderId="16" xfId="3" applyFont="1" applyFill="1" applyBorder="1" applyProtection="1">
      <protection locked="0"/>
    </xf>
    <xf numFmtId="0" fontId="6" fillId="2" borderId="0" xfId="3" applyFont="1" applyFill="1" applyBorder="1" applyProtection="1">
      <protection locked="0"/>
    </xf>
    <xf numFmtId="0" fontId="6" fillId="2" borderId="18" xfId="3" applyFont="1" applyFill="1" applyBorder="1" applyProtection="1">
      <protection locked="0"/>
    </xf>
    <xf numFmtId="0" fontId="6" fillId="2" borderId="17" xfId="3" applyFont="1" applyFill="1" applyBorder="1" applyProtection="1">
      <protection locked="0"/>
    </xf>
    <xf numFmtId="0" fontId="17" fillId="2" borderId="17" xfId="3" applyFont="1" applyFill="1" applyBorder="1" applyProtection="1">
      <protection locked="0"/>
    </xf>
    <xf numFmtId="0" fontId="17" fillId="2" borderId="0" xfId="3" applyFont="1" applyFill="1" applyBorder="1" applyProtection="1">
      <protection locked="0"/>
    </xf>
    <xf numFmtId="0" fontId="17" fillId="0" borderId="0" xfId="3" applyNumberFormat="1" applyFont="1" applyBorder="1" applyAlignment="1">
      <alignment horizontal="center"/>
    </xf>
    <xf numFmtId="0" fontId="6" fillId="0" borderId="0" xfId="3" applyFont="1" applyFill="1" applyBorder="1"/>
    <xf numFmtId="0" fontId="6" fillId="0" borderId="17" xfId="3" applyFont="1" applyFill="1" applyBorder="1"/>
    <xf numFmtId="0" fontId="6" fillId="0" borderId="18" xfId="3" applyFont="1" applyFill="1" applyBorder="1"/>
    <xf numFmtId="0" fontId="17" fillId="2" borderId="20" xfId="3" applyFont="1" applyFill="1" applyBorder="1"/>
    <xf numFmtId="0" fontId="17" fillId="2" borderId="0" xfId="3" applyFont="1" applyFill="1" applyBorder="1"/>
    <xf numFmtId="0" fontId="16" fillId="0" borderId="0" xfId="3" applyFont="1" applyAlignment="1">
      <alignment vertical="center" wrapText="1"/>
    </xf>
    <xf numFmtId="0" fontId="5" fillId="0" borderId="0" xfId="3" applyAlignment="1">
      <alignment textRotation="90"/>
    </xf>
    <xf numFmtId="0" fontId="5" fillId="0" borderId="0" xfId="3" applyFill="1"/>
    <xf numFmtId="0" fontId="17" fillId="2" borderId="19" xfId="3" applyFont="1" applyFill="1" applyBorder="1"/>
    <xf numFmtId="0" fontId="1" fillId="2" borderId="0" xfId="1" applyFill="1" applyBorder="1" applyAlignment="1">
      <alignment wrapText="1"/>
    </xf>
    <xf numFmtId="0" fontId="17" fillId="0" borderId="0" xfId="3" applyFont="1" applyAlignment="1"/>
    <xf numFmtId="0" fontId="0" fillId="2" borderId="24" xfId="0" applyFill="1" applyBorder="1"/>
    <xf numFmtId="0" fontId="0" fillId="2" borderId="0"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4" fillId="2" borderId="0" xfId="2" applyFill="1" applyBorder="1" applyAlignment="1" applyProtection="1"/>
    <xf numFmtId="0" fontId="24" fillId="2" borderId="0" xfId="5" applyFont="1" applyFill="1" applyBorder="1"/>
    <xf numFmtId="0" fontId="25" fillId="0" borderId="0" xfId="5" applyFont="1"/>
    <xf numFmtId="0" fontId="7" fillId="2" borderId="6" xfId="3" applyFont="1" applyFill="1" applyBorder="1"/>
    <xf numFmtId="0" fontId="26" fillId="0" borderId="0" xfId="3" applyFont="1"/>
    <xf numFmtId="0" fontId="26" fillId="2" borderId="0" xfId="3" applyFont="1" applyFill="1" applyBorder="1"/>
    <xf numFmtId="0" fontId="26" fillId="2" borderId="4" xfId="3" applyFont="1" applyFill="1" applyBorder="1"/>
    <xf numFmtId="0" fontId="27" fillId="0" borderId="0" xfId="3" applyFont="1"/>
    <xf numFmtId="0" fontId="17" fillId="0" borderId="21" xfId="3" applyFont="1" applyFill="1" applyBorder="1" applyAlignment="1">
      <alignment horizontal="center"/>
    </xf>
    <xf numFmtId="0" fontId="17" fillId="0" borderId="22" xfId="3" applyFont="1" applyFill="1" applyBorder="1" applyAlignment="1">
      <alignment horizontal="center"/>
    </xf>
    <xf numFmtId="0" fontId="17" fillId="0" borderId="23" xfId="3" applyFont="1" applyFill="1" applyBorder="1" applyAlignment="1">
      <alignment horizontal="center"/>
    </xf>
    <xf numFmtId="0" fontId="17" fillId="0" borderId="24" xfId="3" applyFont="1" applyFill="1" applyBorder="1" applyAlignment="1">
      <alignment horizontal="center"/>
    </xf>
    <xf numFmtId="0" fontId="17" fillId="0" borderId="0" xfId="3" applyFont="1" applyFill="1" applyBorder="1" applyAlignment="1">
      <alignment horizontal="center"/>
    </xf>
    <xf numFmtId="0" fontId="17" fillId="0" borderId="25" xfId="3" applyFont="1" applyFill="1" applyBorder="1" applyAlignment="1">
      <alignment horizontal="center"/>
    </xf>
    <xf numFmtId="0" fontId="17" fillId="0" borderId="26" xfId="3" applyFont="1" applyFill="1" applyBorder="1" applyAlignment="1">
      <alignment horizontal="center"/>
    </xf>
    <xf numFmtId="0" fontId="17" fillId="0" borderId="27" xfId="3" applyFont="1" applyFill="1" applyBorder="1" applyAlignment="1">
      <alignment horizontal="center"/>
    </xf>
    <xf numFmtId="0" fontId="17" fillId="0" borderId="28" xfId="3" applyFont="1" applyFill="1" applyBorder="1" applyAlignment="1">
      <alignment horizontal="center"/>
    </xf>
    <xf numFmtId="164" fontId="17" fillId="0" borderId="33" xfId="3" applyNumberFormat="1" applyFont="1" applyBorder="1" applyAlignment="1">
      <alignment horizontal="center"/>
    </xf>
    <xf numFmtId="164" fontId="17" fillId="0" borderId="34" xfId="3" applyNumberFormat="1" applyFont="1" applyBorder="1" applyAlignment="1">
      <alignment horizontal="center"/>
    </xf>
    <xf numFmtId="164" fontId="17" fillId="0" borderId="35" xfId="3" applyNumberFormat="1" applyFont="1" applyBorder="1" applyAlignment="1">
      <alignment horizontal="center"/>
    </xf>
    <xf numFmtId="0" fontId="17" fillId="0" borderId="29" xfId="3" applyFont="1" applyFill="1" applyBorder="1"/>
    <xf numFmtId="0" fontId="17" fillId="0" borderId="30" xfId="3" applyFont="1" applyFill="1" applyBorder="1"/>
    <xf numFmtId="0" fontId="17" fillId="0" borderId="30" xfId="3" applyFont="1" applyFill="1" applyBorder="1" applyAlignment="1">
      <alignment horizontal="center"/>
    </xf>
    <xf numFmtId="0" fontId="17" fillId="0" borderId="32" xfId="3" applyFont="1" applyFill="1" applyBorder="1" applyAlignment="1">
      <alignment horizontal="center"/>
    </xf>
    <xf numFmtId="0" fontId="17" fillId="0" borderId="31" xfId="3" applyFont="1" applyFill="1" applyBorder="1" applyAlignment="1">
      <alignment horizontal="center"/>
    </xf>
    <xf numFmtId="0" fontId="17" fillId="0" borderId="29" xfId="3" applyFont="1" applyBorder="1"/>
    <xf numFmtId="0" fontId="19" fillId="0" borderId="29" xfId="3" applyFont="1" applyFill="1" applyBorder="1"/>
    <xf numFmtId="0" fontId="20" fillId="0" borderId="29" xfId="6" applyFont="1" applyFill="1" applyBorder="1" applyAlignment="1"/>
    <xf numFmtId="0" fontId="17" fillId="0" borderId="33" xfId="3" applyFont="1" applyBorder="1" applyAlignment="1">
      <alignment horizontal="center"/>
    </xf>
    <xf numFmtId="0" fontId="17" fillId="0" borderId="34" xfId="3" applyFont="1" applyBorder="1" applyAlignment="1">
      <alignment horizontal="center"/>
    </xf>
    <xf numFmtId="0" fontId="17" fillId="0" borderId="35" xfId="3" applyFont="1" applyBorder="1" applyAlignment="1">
      <alignment horizontal="center"/>
    </xf>
    <xf numFmtId="0" fontId="17" fillId="2" borderId="24" xfId="0" applyFont="1" applyFill="1" applyBorder="1"/>
    <xf numFmtId="0" fontId="17" fillId="2" borderId="0" xfId="0" applyFont="1" applyFill="1" applyBorder="1"/>
    <xf numFmtId="0" fontId="17" fillId="2" borderId="25" xfId="0" applyFont="1" applyFill="1" applyBorder="1"/>
    <xf numFmtId="0" fontId="1" fillId="2" borderId="0" xfId="1" applyFill="1" applyBorder="1" applyAlignment="1">
      <alignment horizontal="right"/>
    </xf>
    <xf numFmtId="0" fontId="17" fillId="0" borderId="29" xfId="3" applyFont="1" applyFill="1" applyBorder="1" applyAlignment="1">
      <alignment horizontal="center"/>
    </xf>
    <xf numFmtId="0" fontId="18" fillId="0" borderId="0" xfId="3" applyFont="1"/>
    <xf numFmtId="0" fontId="10" fillId="4" borderId="0" xfId="5" applyFont="1" applyFill="1"/>
    <xf numFmtId="0" fontId="17" fillId="2" borderId="0" xfId="1" applyFont="1" applyFill="1" applyBorder="1" applyAlignment="1">
      <alignment wrapText="1"/>
    </xf>
    <xf numFmtId="0" fontId="17" fillId="2" borderId="0" xfId="1" applyFont="1" applyFill="1" applyBorder="1" applyAlignment="1">
      <alignment horizontal="left"/>
    </xf>
    <xf numFmtId="0" fontId="17" fillId="4" borderId="0" xfId="3" applyNumberFormat="1" applyFont="1" applyFill="1" applyBorder="1" applyAlignment="1">
      <alignment horizontal="center"/>
    </xf>
    <xf numFmtId="0" fontId="17" fillId="4" borderId="24" xfId="3" applyFont="1" applyFill="1" applyBorder="1" applyAlignment="1">
      <alignment horizontal="center"/>
    </xf>
    <xf numFmtId="0" fontId="17" fillId="4" borderId="0" xfId="3" applyFont="1" applyFill="1" applyBorder="1" applyAlignment="1">
      <alignment horizontal="center"/>
    </xf>
    <xf numFmtId="0" fontId="17" fillId="4" borderId="25" xfId="3" applyFont="1" applyFill="1" applyBorder="1" applyAlignment="1">
      <alignment horizontal="center"/>
    </xf>
    <xf numFmtId="164" fontId="17" fillId="4" borderId="34" xfId="3" applyNumberFormat="1" applyFont="1" applyFill="1" applyBorder="1" applyAlignment="1">
      <alignment horizontal="center"/>
    </xf>
    <xf numFmtId="0" fontId="17" fillId="4" borderId="29" xfId="3" applyFont="1" applyFill="1" applyBorder="1"/>
    <xf numFmtId="0" fontId="17" fillId="0" borderId="24" xfId="3" applyNumberFormat="1" applyFont="1" applyBorder="1" applyAlignment="1">
      <alignment horizontal="center"/>
    </xf>
    <xf numFmtId="0" fontId="17" fillId="0" borderId="25" xfId="3" applyNumberFormat="1" applyFont="1" applyBorder="1" applyAlignment="1">
      <alignment horizontal="center"/>
    </xf>
    <xf numFmtId="0" fontId="17" fillId="4" borderId="24" xfId="3" applyNumberFormat="1" applyFont="1" applyFill="1" applyBorder="1" applyAlignment="1">
      <alignment horizontal="center"/>
    </xf>
    <xf numFmtId="0" fontId="17" fillId="4" borderId="25" xfId="3" applyNumberFormat="1" applyFont="1" applyFill="1" applyBorder="1" applyAlignment="1">
      <alignment horizontal="center"/>
    </xf>
    <xf numFmtId="0" fontId="17" fillId="4" borderId="26" xfId="3" applyFont="1" applyFill="1" applyBorder="1" applyAlignment="1">
      <alignment horizontal="center"/>
    </xf>
    <xf numFmtId="0" fontId="17" fillId="4" borderId="27" xfId="3" applyFont="1" applyFill="1" applyBorder="1" applyAlignment="1">
      <alignment horizontal="center"/>
    </xf>
    <xf numFmtId="0" fontId="17" fillId="4" borderId="28" xfId="3" applyFont="1" applyFill="1" applyBorder="1" applyAlignment="1">
      <alignment horizontal="center"/>
    </xf>
    <xf numFmtId="0" fontId="17" fillId="0" borderId="33" xfId="3" applyFont="1" applyBorder="1"/>
    <xf numFmtId="0" fontId="17" fillId="0" borderId="34" xfId="3" applyFont="1" applyBorder="1" applyAlignment="1">
      <alignment horizontal="left"/>
    </xf>
    <xf numFmtId="14" fontId="17" fillId="0" borderId="34" xfId="3" applyNumberFormat="1" applyFont="1" applyBorder="1" applyAlignment="1">
      <alignment horizontal="center"/>
    </xf>
    <xf numFmtId="0" fontId="17" fillId="4" borderId="34" xfId="3" applyFont="1" applyFill="1" applyBorder="1"/>
    <xf numFmtId="0" fontId="17" fillId="0" borderId="34" xfId="3" applyFont="1" applyBorder="1"/>
    <xf numFmtId="0" fontId="17" fillId="0" borderId="35" xfId="3" applyFont="1" applyBorder="1"/>
    <xf numFmtId="0" fontId="17" fillId="6" borderId="37" xfId="3" applyFont="1" applyFill="1" applyBorder="1"/>
    <xf numFmtId="0" fontId="17" fillId="6" borderId="38" xfId="3" applyFont="1" applyFill="1" applyBorder="1"/>
    <xf numFmtId="0" fontId="17" fillId="6" borderId="39" xfId="3" applyFont="1" applyFill="1" applyBorder="1"/>
    <xf numFmtId="0" fontId="17" fillId="6" borderId="0" xfId="3" applyFont="1" applyFill="1" applyBorder="1"/>
    <xf numFmtId="0" fontId="17" fillId="6" borderId="40" xfId="3" applyFont="1" applyFill="1" applyBorder="1"/>
    <xf numFmtId="0" fontId="17" fillId="6" borderId="41" xfId="3" applyFont="1" applyFill="1" applyBorder="1"/>
    <xf numFmtId="0" fontId="1" fillId="2" borderId="42" xfId="1" applyFont="1" applyFill="1" applyBorder="1"/>
    <xf numFmtId="0" fontId="1" fillId="2" borderId="43" xfId="1" applyFont="1" applyFill="1" applyBorder="1"/>
    <xf numFmtId="0" fontId="16" fillId="7" borderId="30" xfId="3" applyFont="1" applyFill="1" applyBorder="1" applyAlignment="1"/>
    <xf numFmtId="49" fontId="18" fillId="7" borderId="26" xfId="3" applyNumberFormat="1" applyFont="1" applyFill="1" applyBorder="1" applyAlignment="1">
      <alignment horizontal="center"/>
    </xf>
    <xf numFmtId="49" fontId="18" fillId="7" borderId="27" xfId="3" applyNumberFormat="1" applyFont="1" applyFill="1" applyBorder="1" applyAlignment="1">
      <alignment horizontal="center"/>
    </xf>
    <xf numFmtId="49" fontId="18" fillId="7" borderId="28" xfId="3" applyNumberFormat="1" applyFont="1" applyFill="1" applyBorder="1" applyAlignment="1">
      <alignment horizontal="center"/>
    </xf>
    <xf numFmtId="0" fontId="17" fillId="7" borderId="33" xfId="3" applyFont="1" applyFill="1" applyBorder="1"/>
    <xf numFmtId="0" fontId="17" fillId="7" borderId="29" xfId="3" applyFont="1" applyFill="1" applyBorder="1"/>
    <xf numFmtId="0" fontId="17" fillId="7" borderId="29" xfId="3" applyFont="1" applyFill="1" applyBorder="1" applyAlignment="1">
      <alignment horizontal="right"/>
    </xf>
    <xf numFmtId="0" fontId="17" fillId="7" borderId="29" xfId="3" applyFont="1" applyFill="1" applyBorder="1" applyAlignment="1">
      <alignment horizontal="center"/>
    </xf>
    <xf numFmtId="0" fontId="16" fillId="7" borderId="21" xfId="3" applyFont="1" applyFill="1" applyBorder="1" applyAlignment="1">
      <alignment vertical="center"/>
    </xf>
    <xf numFmtId="0" fontId="16" fillId="7" borderId="24" xfId="3" applyFont="1" applyFill="1" applyBorder="1" applyAlignment="1">
      <alignment vertical="center"/>
    </xf>
    <xf numFmtId="0" fontId="16" fillId="7" borderId="26" xfId="3" applyFont="1" applyFill="1" applyBorder="1" applyAlignment="1">
      <alignment vertical="center"/>
    </xf>
    <xf numFmtId="0" fontId="5" fillId="0" borderId="33" xfId="3" applyBorder="1"/>
    <xf numFmtId="0" fontId="5" fillId="0" borderId="34" xfId="3" applyBorder="1"/>
    <xf numFmtId="0" fontId="5" fillId="4" borderId="34" xfId="3" applyFill="1" applyBorder="1"/>
    <xf numFmtId="0" fontId="5" fillId="4" borderId="35" xfId="3" applyFill="1" applyBorder="1"/>
    <xf numFmtId="2" fontId="17" fillId="0" borderId="0" xfId="3" applyNumberFormat="1" applyFont="1"/>
    <xf numFmtId="0" fontId="31" fillId="0" borderId="34" xfId="3" applyFont="1" applyBorder="1"/>
    <xf numFmtId="0" fontId="31" fillId="4" borderId="35" xfId="3" applyFont="1" applyFill="1" applyBorder="1"/>
    <xf numFmtId="0" fontId="1" fillId="2" borderId="19" xfId="1" applyFont="1" applyFill="1" applyBorder="1" applyAlignment="1">
      <alignment wrapText="1"/>
    </xf>
    <xf numFmtId="0" fontId="17" fillId="2" borderId="0" xfId="1" applyFont="1" applyFill="1" applyBorder="1" applyAlignment="1">
      <alignment vertical="top" wrapText="1"/>
    </xf>
    <xf numFmtId="0" fontId="4" fillId="2" borderId="0" xfId="2" applyFill="1" applyBorder="1" applyAlignment="1" applyProtection="1"/>
    <xf numFmtId="0" fontId="0" fillId="0" borderId="0" xfId="0"/>
    <xf numFmtId="0" fontId="1" fillId="0" borderId="29" xfId="1" applyBorder="1"/>
    <xf numFmtId="0" fontId="1" fillId="4" borderId="29" xfId="1" applyFill="1" applyBorder="1"/>
    <xf numFmtId="0" fontId="3" fillId="8" borderId="29" xfId="1" applyFont="1" applyFill="1" applyBorder="1" applyAlignment="1">
      <alignment vertical="center"/>
    </xf>
    <xf numFmtId="0" fontId="4" fillId="2" borderId="0" xfId="2" applyFill="1" applyBorder="1" applyAlignment="1" applyProtection="1">
      <alignment wrapText="1"/>
    </xf>
    <xf numFmtId="0" fontId="1" fillId="8" borderId="29" xfId="1" applyFont="1" applyFill="1" applyBorder="1" applyAlignment="1">
      <alignment horizontal="center"/>
    </xf>
    <xf numFmtId="14" fontId="6" fillId="8" borderId="29" xfId="3" applyNumberFormat="1" applyFont="1" applyFill="1" applyBorder="1" applyAlignment="1">
      <alignment vertical="center" wrapText="1"/>
    </xf>
    <xf numFmtId="0" fontId="10" fillId="0" borderId="29" xfId="5" applyFont="1" applyBorder="1"/>
    <xf numFmtId="0" fontId="10" fillId="0" borderId="29" xfId="5" applyFont="1" applyFill="1" applyBorder="1"/>
    <xf numFmtId="0" fontId="10" fillId="3" borderId="29" xfId="5" applyFont="1" applyFill="1" applyBorder="1"/>
    <xf numFmtId="0" fontId="11" fillId="0" borderId="29" xfId="5" applyFont="1" applyBorder="1" applyAlignment="1">
      <alignment horizontal="center"/>
    </xf>
    <xf numFmtId="0" fontId="11" fillId="0" borderId="29" xfId="5" applyFont="1" applyBorder="1"/>
    <xf numFmtId="0" fontId="10" fillId="0" borderId="29" xfId="5" applyFont="1" applyBorder="1" applyAlignment="1">
      <alignment horizontal="center"/>
    </xf>
    <xf numFmtId="0" fontId="10" fillId="4" borderId="29" xfId="5" applyFont="1" applyFill="1" applyBorder="1"/>
    <xf numFmtId="0" fontId="10" fillId="4" borderId="29" xfId="5" applyFont="1" applyFill="1" applyBorder="1" applyAlignment="1">
      <alignment horizontal="center"/>
    </xf>
    <xf numFmtId="0" fontId="11" fillId="4" borderId="29" xfId="5" applyFont="1" applyFill="1" applyBorder="1" applyAlignment="1">
      <alignment horizontal="center"/>
    </xf>
    <xf numFmtId="0" fontId="11" fillId="4" borderId="29" xfId="5" applyFont="1" applyFill="1" applyBorder="1"/>
    <xf numFmtId="0" fontId="17" fillId="0" borderId="24" xfId="3" applyFont="1" applyBorder="1" applyAlignment="1">
      <alignment horizontal="center"/>
    </xf>
    <xf numFmtId="0" fontId="17" fillId="0" borderId="0" xfId="3" applyFont="1" applyBorder="1" applyAlignment="1">
      <alignment horizontal="center"/>
    </xf>
    <xf numFmtId="0" fontId="17" fillId="0" borderId="25" xfId="3" applyFont="1" applyBorder="1" applyAlignment="1">
      <alignment horizontal="center"/>
    </xf>
    <xf numFmtId="0" fontId="17" fillId="0" borderId="26" xfId="3" applyFont="1" applyBorder="1" applyAlignment="1">
      <alignment horizontal="center"/>
    </xf>
    <xf numFmtId="0" fontId="17" fillId="0" borderId="27" xfId="3" applyFont="1" applyBorder="1" applyAlignment="1">
      <alignment horizontal="center"/>
    </xf>
    <xf numFmtId="0" fontId="17" fillId="0" borderId="28" xfId="3" applyFont="1" applyBorder="1" applyAlignment="1">
      <alignment horizontal="center"/>
    </xf>
    <xf numFmtId="0" fontId="17" fillId="4" borderId="34" xfId="3" applyFont="1" applyFill="1" applyBorder="1" applyAlignment="1">
      <alignment horizontal="center"/>
    </xf>
    <xf numFmtId="0" fontId="17" fillId="4" borderId="35" xfId="3" applyFont="1" applyFill="1" applyBorder="1" applyAlignment="1">
      <alignment horizontal="center"/>
    </xf>
    <xf numFmtId="0" fontId="17" fillId="0" borderId="33" xfId="3" applyFont="1" applyFill="1" applyBorder="1" applyAlignment="1">
      <alignment horizontal="center"/>
    </xf>
    <xf numFmtId="0" fontId="6" fillId="0" borderId="33" xfId="3" applyFont="1" applyFill="1" applyBorder="1" applyAlignment="1">
      <alignment horizontal="center"/>
    </xf>
    <xf numFmtId="0" fontId="17" fillId="0" borderId="34" xfId="3" applyFont="1" applyFill="1" applyBorder="1" applyAlignment="1">
      <alignment horizontal="center"/>
    </xf>
    <xf numFmtId="0" fontId="17" fillId="0" borderId="35" xfId="3" applyFont="1" applyFill="1" applyBorder="1" applyAlignment="1">
      <alignment horizontal="center"/>
    </xf>
    <xf numFmtId="0" fontId="1" fillId="0" borderId="21" xfId="1" applyBorder="1" applyAlignment="1">
      <alignment horizontal="center"/>
    </xf>
    <xf numFmtId="0" fontId="1" fillId="0" borderId="22" xfId="1" applyBorder="1" applyAlignment="1">
      <alignment horizontal="center"/>
    </xf>
    <xf numFmtId="0" fontId="1" fillId="0" borderId="23" xfId="1" applyBorder="1" applyAlignment="1">
      <alignment horizontal="center"/>
    </xf>
    <xf numFmtId="0" fontId="1" fillId="4" borderId="24" xfId="1" applyFill="1" applyBorder="1" applyAlignment="1">
      <alignment horizontal="center"/>
    </xf>
    <xf numFmtId="0" fontId="1" fillId="4" borderId="0" xfId="1" applyFill="1" applyBorder="1" applyAlignment="1">
      <alignment horizontal="center"/>
    </xf>
    <xf numFmtId="0" fontId="1" fillId="4" borderId="25" xfId="1" applyFill="1" applyBorder="1" applyAlignment="1">
      <alignment horizontal="center"/>
    </xf>
    <xf numFmtId="0" fontId="1" fillId="0" borderId="24" xfId="1" applyBorder="1" applyAlignment="1">
      <alignment horizontal="center"/>
    </xf>
    <xf numFmtId="0" fontId="1" fillId="0" borderId="0" xfId="1" applyBorder="1" applyAlignment="1">
      <alignment horizontal="center"/>
    </xf>
    <xf numFmtId="0" fontId="1" fillId="0" borderId="25" xfId="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 fillId="0" borderId="28" xfId="1" applyBorder="1" applyAlignment="1">
      <alignment horizontal="center"/>
    </xf>
    <xf numFmtId="0" fontId="1" fillId="0" borderId="0" xfId="1" applyAlignment="1">
      <alignment horizontal="center"/>
    </xf>
    <xf numFmtId="0" fontId="1" fillId="4" borderId="0" xfId="1" applyFill="1" applyAlignment="1">
      <alignment horizontal="center"/>
    </xf>
    <xf numFmtId="0" fontId="0" fillId="0" borderId="33" xfId="0" applyBorder="1"/>
    <xf numFmtId="0" fontId="0" fillId="0" borderId="34" xfId="0" applyBorder="1"/>
    <xf numFmtId="0" fontId="0" fillId="0" borderId="35" xfId="0" applyBorder="1"/>
    <xf numFmtId="0" fontId="17" fillId="4" borderId="32" xfId="3" applyFont="1" applyFill="1" applyBorder="1" applyAlignment="1">
      <alignment wrapText="1"/>
    </xf>
    <xf numFmtId="0" fontId="17" fillId="4" borderId="32" xfId="3" applyFont="1" applyFill="1" applyBorder="1"/>
    <xf numFmtId="0" fontId="17" fillId="4" borderId="31" xfId="3" applyFont="1" applyFill="1" applyBorder="1"/>
    <xf numFmtId="0" fontId="17" fillId="2" borderId="0" xfId="3" applyFont="1" applyFill="1" applyBorder="1" applyAlignment="1"/>
    <xf numFmtId="0" fontId="3" fillId="4" borderId="29" xfId="1" applyFont="1" applyFill="1" applyBorder="1" applyAlignment="1">
      <alignment vertical="center"/>
    </xf>
    <xf numFmtId="0" fontId="0" fillId="0" borderId="0" xfId="0"/>
    <xf numFmtId="0" fontId="0" fillId="0" borderId="22" xfId="0" applyFill="1" applyBorder="1"/>
    <xf numFmtId="0" fontId="3" fillId="8" borderId="29" xfId="4" applyFont="1" applyFill="1" applyBorder="1" applyAlignment="1">
      <alignment vertical="center"/>
    </xf>
    <xf numFmtId="0" fontId="1" fillId="8" borderId="0" xfId="4" applyFill="1"/>
    <xf numFmtId="0" fontId="0" fillId="9" borderId="22" xfId="0" applyFill="1" applyBorder="1"/>
    <xf numFmtId="0" fontId="0" fillId="10" borderId="22" xfId="0" applyFill="1" applyBorder="1"/>
    <xf numFmtId="0" fontId="0" fillId="11" borderId="0" xfId="0" applyFill="1" applyBorder="1"/>
    <xf numFmtId="0" fontId="0" fillId="12" borderId="22" xfId="0" applyFill="1" applyBorder="1"/>
    <xf numFmtId="0" fontId="0" fillId="12" borderId="23" xfId="0" applyFill="1" applyBorder="1"/>
    <xf numFmtId="0" fontId="0" fillId="12" borderId="0" xfId="0" applyFill="1" applyBorder="1"/>
    <xf numFmtId="0" fontId="0" fillId="9" borderId="0" xfId="0" applyFill="1" applyBorder="1"/>
    <xf numFmtId="0" fontId="0" fillId="10" borderId="0" xfId="0" applyFill="1" applyBorder="1"/>
    <xf numFmtId="0" fontId="0" fillId="0" borderId="0" xfId="0" applyFill="1" applyBorder="1"/>
    <xf numFmtId="0" fontId="0" fillId="0" borderId="23" xfId="0" applyFill="1" applyBorder="1"/>
    <xf numFmtId="0" fontId="0" fillId="0" borderId="0" xfId="0" applyFill="1"/>
    <xf numFmtId="0" fontId="4" fillId="2" borderId="0" xfId="2" applyFill="1" applyBorder="1" applyAlignment="1" applyProtection="1"/>
    <xf numFmtId="14" fontId="6" fillId="0" borderId="29" xfId="3" applyNumberFormat="1" applyFont="1" applyBorder="1"/>
    <xf numFmtId="14" fontId="6" fillId="4" borderId="29" xfId="3" applyNumberFormat="1" applyFont="1" applyFill="1" applyBorder="1"/>
    <xf numFmtId="0" fontId="0" fillId="8" borderId="22" xfId="0" applyFill="1" applyBorder="1" applyAlignment="1">
      <alignment vertical="center" wrapText="1"/>
    </xf>
    <xf numFmtId="0" fontId="0" fillId="8" borderId="23" xfId="0" applyFill="1" applyBorder="1" applyAlignment="1">
      <alignment vertical="center" wrapText="1"/>
    </xf>
    <xf numFmtId="0" fontId="0" fillId="8" borderId="0" xfId="0" applyFill="1" applyBorder="1" applyAlignment="1">
      <alignment vertical="center" wrapText="1"/>
    </xf>
    <xf numFmtId="0" fontId="0" fillId="8" borderId="25" xfId="0" applyFill="1" applyBorder="1" applyAlignment="1">
      <alignment vertical="center" wrapText="1"/>
    </xf>
    <xf numFmtId="0" fontId="0" fillId="8" borderId="27" xfId="0" applyFill="1" applyBorder="1" applyAlignment="1">
      <alignment vertical="center" wrapText="1"/>
    </xf>
    <xf numFmtId="0" fontId="0" fillId="8" borderId="28" xfId="0" applyFill="1" applyBorder="1" applyAlignment="1">
      <alignment vertical="center" wrapText="1"/>
    </xf>
    <xf numFmtId="0" fontId="4" fillId="8" borderId="33" xfId="2" applyFill="1" applyBorder="1" applyAlignment="1" applyProtection="1">
      <alignment horizontal="center" textRotation="90"/>
    </xf>
    <xf numFmtId="0" fontId="0" fillId="8" borderId="22" xfId="0" applyFill="1" applyBorder="1" applyAlignment="1">
      <alignment textRotation="90"/>
    </xf>
    <xf numFmtId="0" fontId="0" fillId="8" borderId="22" xfId="0" applyFill="1" applyBorder="1"/>
    <xf numFmtId="0" fontId="0" fillId="8" borderId="31" xfId="0" applyFill="1" applyBorder="1"/>
    <xf numFmtId="0" fontId="0" fillId="8" borderId="0" xfId="0" applyFill="1"/>
    <xf numFmtId="0" fontId="0" fillId="8" borderId="29" xfId="0" applyFill="1" applyBorder="1" applyAlignment="1">
      <alignment horizontal="center"/>
    </xf>
    <xf numFmtId="0" fontId="0" fillId="8" borderId="35" xfId="0" applyFill="1" applyBorder="1"/>
    <xf numFmtId="0" fontId="0" fillId="8" borderId="35" xfId="0"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9" fillId="2" borderId="0" xfId="0" applyFont="1" applyFill="1" applyBorder="1"/>
    <xf numFmtId="49" fontId="17" fillId="0" borderId="0" xfId="0" applyNumberFormat="1" applyFont="1" applyFill="1" applyBorder="1"/>
    <xf numFmtId="0" fontId="0" fillId="0" borderId="0" xfId="0"/>
    <xf numFmtId="0" fontId="19" fillId="0" borderId="0" xfId="0" applyFont="1" applyFill="1" applyBorder="1"/>
    <xf numFmtId="0" fontId="4" fillId="0" borderId="0" xfId="2" applyFill="1" applyBorder="1" applyAlignment="1" applyProtection="1"/>
    <xf numFmtId="0" fontId="32" fillId="2" borderId="0" xfId="0" applyFont="1" applyFill="1" applyBorder="1" applyAlignment="1">
      <alignment horizontal="left" wrapText="1"/>
    </xf>
    <xf numFmtId="0" fontId="23" fillId="2" borderId="0" xfId="0" applyFont="1" applyFill="1" applyBorder="1" applyAlignment="1">
      <alignment horizontal="center"/>
    </xf>
    <xf numFmtId="0" fontId="3" fillId="2" borderId="0" xfId="0" applyFont="1" applyFill="1" applyBorder="1" applyAlignment="1">
      <alignment horizontal="center"/>
    </xf>
    <xf numFmtId="0" fontId="3" fillId="8" borderId="21" xfId="0" applyFont="1" applyFill="1" applyBorder="1" applyAlignment="1">
      <alignment horizontal="center"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24"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27" xfId="0" applyFont="1" applyFill="1" applyBorder="1" applyAlignment="1">
      <alignment horizontal="center" vertical="center"/>
    </xf>
    <xf numFmtId="0" fontId="3" fillId="8" borderId="28" xfId="0" applyFont="1" applyFill="1" applyBorder="1" applyAlignment="1">
      <alignment horizontal="center" vertical="center"/>
    </xf>
    <xf numFmtId="0" fontId="0" fillId="8" borderId="21" xfId="0" applyFill="1" applyBorder="1" applyAlignment="1">
      <alignment horizontal="left" vertical="center" wrapText="1"/>
    </xf>
    <xf numFmtId="0" fontId="0" fillId="8" borderId="22" xfId="0" applyFill="1" applyBorder="1" applyAlignment="1">
      <alignment horizontal="left" vertical="center" wrapText="1"/>
    </xf>
    <xf numFmtId="0" fontId="0" fillId="8" borderId="24" xfId="0" applyFill="1" applyBorder="1" applyAlignment="1">
      <alignment horizontal="left" vertical="center" wrapText="1"/>
    </xf>
    <xf numFmtId="0" fontId="0" fillId="8" borderId="0" xfId="0" applyFill="1" applyBorder="1" applyAlignment="1">
      <alignment horizontal="left" vertical="center" wrapText="1"/>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0" fontId="0" fillId="8" borderId="29" xfId="0" applyFill="1" applyBorder="1" applyAlignment="1">
      <alignment horizontal="center"/>
    </xf>
    <xf numFmtId="0" fontId="4" fillId="8" borderId="29" xfId="2" applyFill="1" applyBorder="1" applyAlignment="1" applyProtection="1">
      <alignment horizontal="center" textRotation="90"/>
    </xf>
    <xf numFmtId="0" fontId="5" fillId="2" borderId="0" xfId="5" applyFill="1" applyAlignment="1">
      <alignment horizontal="left" vertical="top" wrapText="1"/>
    </xf>
    <xf numFmtId="0" fontId="1" fillId="8" borderId="29" xfId="4" applyFill="1" applyBorder="1" applyAlignment="1">
      <alignment horizontal="center" textRotation="90"/>
    </xf>
    <xf numFmtId="0" fontId="1" fillId="8" borderId="0" xfId="4" applyFill="1" applyAlignment="1">
      <alignment horizontal="center" textRotation="90"/>
    </xf>
    <xf numFmtId="0" fontId="1" fillId="0" borderId="0" xfId="4" applyAlignment="1">
      <alignment horizontal="center"/>
    </xf>
    <xf numFmtId="0" fontId="4" fillId="2" borderId="0" xfId="2" applyFill="1" applyBorder="1" applyAlignment="1" applyProtection="1"/>
    <xf numFmtId="0" fontId="5" fillId="2" borderId="0" xfId="5" applyFont="1" applyFill="1" applyAlignment="1">
      <alignment horizontal="left" vertical="top" wrapText="1"/>
    </xf>
    <xf numFmtId="0" fontId="3" fillId="8" borderId="29" xfId="4" applyFont="1" applyFill="1" applyBorder="1" applyAlignment="1">
      <alignment horizontal="center" vertical="center" wrapText="1"/>
    </xf>
    <xf numFmtId="0" fontId="1" fillId="2" borderId="10" xfId="4" applyFont="1" applyFill="1" applyBorder="1" applyAlignment="1">
      <alignment horizontal="left" vertical="center" wrapText="1"/>
    </xf>
    <xf numFmtId="0" fontId="1" fillId="2" borderId="1" xfId="4" applyFont="1" applyFill="1" applyBorder="1" applyAlignment="1">
      <alignment horizontal="left" vertical="center" wrapText="1"/>
    </xf>
    <xf numFmtId="0" fontId="1" fillId="2" borderId="2" xfId="4" applyFont="1" applyFill="1" applyBorder="1" applyAlignment="1">
      <alignment horizontal="left" vertical="center" wrapText="1"/>
    </xf>
    <xf numFmtId="0" fontId="3" fillId="8" borderId="29" xfId="1" applyFont="1" applyFill="1" applyBorder="1" applyAlignment="1">
      <alignment horizontal="center" vertical="center"/>
    </xf>
    <xf numFmtId="0" fontId="3" fillId="8" borderId="29" xfId="1" applyFont="1" applyFill="1" applyBorder="1" applyAlignment="1">
      <alignment horizontal="center" vertical="center" wrapText="1"/>
    </xf>
    <xf numFmtId="0" fontId="17" fillId="2" borderId="1"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4" fillId="2" borderId="0" xfId="2" applyFill="1" applyBorder="1" applyAlignment="1" applyProtection="1">
      <alignment horizontal="left"/>
    </xf>
    <xf numFmtId="0" fontId="4" fillId="2" borderId="0" xfId="2" applyFill="1" applyBorder="1" applyAlignment="1" applyProtection="1">
      <alignment horizontal="center"/>
    </xf>
    <xf numFmtId="0" fontId="4" fillId="2" borderId="0" xfId="2" applyFill="1" applyBorder="1" applyAlignment="1" applyProtection="1">
      <alignment horizontal="center" vertical="top"/>
    </xf>
    <xf numFmtId="0" fontId="4" fillId="8" borderId="29" xfId="2" applyFill="1" applyBorder="1" applyAlignment="1" applyProtection="1">
      <alignment horizontal="center" vertical="center"/>
    </xf>
    <xf numFmtId="0" fontId="0" fillId="0" borderId="0" xfId="0"/>
    <xf numFmtId="0" fontId="1" fillId="2" borderId="0" xfId="1" applyFill="1" applyBorder="1" applyAlignment="1">
      <alignment horizontal="left" wrapText="1"/>
    </xf>
    <xf numFmtId="0" fontId="17" fillId="2" borderId="0" xfId="1" applyFont="1" applyFill="1" applyBorder="1" applyAlignment="1">
      <alignment horizontal="left" wrapText="1"/>
    </xf>
    <xf numFmtId="0" fontId="17" fillId="2" borderId="12" xfId="1" applyFont="1" applyFill="1" applyBorder="1" applyAlignment="1">
      <alignment horizontal="left" wrapText="1"/>
    </xf>
    <xf numFmtId="0" fontId="17" fillId="2" borderId="11" xfId="1" applyFont="1" applyFill="1" applyBorder="1" applyAlignment="1">
      <alignment horizontal="left" wrapText="1"/>
    </xf>
    <xf numFmtId="0" fontId="1" fillId="8" borderId="29" xfId="1" applyFill="1" applyBorder="1" applyAlignment="1">
      <alignment horizontal="center" textRotation="90"/>
    </xf>
    <xf numFmtId="0" fontId="1" fillId="0" borderId="36" xfId="1" applyBorder="1" applyAlignment="1">
      <alignment horizontal="center"/>
    </xf>
    <xf numFmtId="0" fontId="17" fillId="7" borderId="30" xfId="3" applyFont="1" applyFill="1" applyBorder="1" applyAlignment="1">
      <alignment horizontal="center"/>
    </xf>
    <xf numFmtId="0" fontId="17" fillId="7" borderId="32" xfId="3" applyFont="1" applyFill="1" applyBorder="1" applyAlignment="1">
      <alignment horizontal="center"/>
    </xf>
    <xf numFmtId="0" fontId="17" fillId="7" borderId="31" xfId="3" applyFont="1" applyFill="1" applyBorder="1" applyAlignment="1">
      <alignment horizontal="center"/>
    </xf>
    <xf numFmtId="0" fontId="17" fillId="0" borderId="0" xfId="3" applyFont="1" applyAlignment="1">
      <alignment horizontal="left" wrapText="1"/>
    </xf>
    <xf numFmtId="0" fontId="16" fillId="7" borderId="30" xfId="3" applyFont="1" applyFill="1" applyBorder="1" applyAlignment="1">
      <alignment horizontal="center" wrapText="1"/>
    </xf>
    <xf numFmtId="0" fontId="16" fillId="7" borderId="32" xfId="3" applyFont="1" applyFill="1" applyBorder="1" applyAlignment="1">
      <alignment horizontal="center" wrapText="1"/>
    </xf>
    <xf numFmtId="0" fontId="8" fillId="7" borderId="33" xfId="3" applyFont="1" applyFill="1" applyBorder="1" applyAlignment="1">
      <alignment horizontal="center" wrapText="1"/>
    </xf>
    <xf numFmtId="0" fontId="8" fillId="7" borderId="25" xfId="3" applyFont="1" applyFill="1" applyBorder="1" applyAlignment="1">
      <alignment horizontal="center" wrapText="1"/>
    </xf>
    <xf numFmtId="0" fontId="8" fillId="7" borderId="28" xfId="3" applyFont="1" applyFill="1" applyBorder="1" applyAlignment="1">
      <alignment horizontal="center" wrapText="1"/>
    </xf>
    <xf numFmtId="0" fontId="18" fillId="7" borderId="21" xfId="3" applyFont="1" applyFill="1" applyBorder="1" applyAlignment="1">
      <alignment horizontal="center"/>
    </xf>
    <xf numFmtId="0" fontId="17" fillId="7" borderId="22" xfId="3" applyFont="1" applyFill="1" applyBorder="1"/>
    <xf numFmtId="0" fontId="17" fillId="7" borderId="23" xfId="3" applyFont="1" applyFill="1" applyBorder="1"/>
    <xf numFmtId="0" fontId="18" fillId="7" borderId="21" xfId="3" applyFont="1" applyFill="1" applyBorder="1" applyAlignment="1">
      <alignment horizontal="center" vertical="center"/>
    </xf>
    <xf numFmtId="0" fontId="18" fillId="7" borderId="23" xfId="3" applyFont="1" applyFill="1" applyBorder="1" applyAlignment="1">
      <alignment horizontal="center" vertical="center"/>
    </xf>
    <xf numFmtId="0" fontId="18" fillId="7" borderId="26" xfId="3" applyFont="1" applyFill="1" applyBorder="1" applyAlignment="1">
      <alignment horizontal="center" vertical="center"/>
    </xf>
    <xf numFmtId="0" fontId="18" fillId="7" borderId="28" xfId="3" applyFont="1" applyFill="1" applyBorder="1" applyAlignment="1">
      <alignment horizontal="center" vertical="center"/>
    </xf>
    <xf numFmtId="0" fontId="8" fillId="7" borderId="22" xfId="3" applyFont="1" applyFill="1" applyBorder="1" applyAlignment="1">
      <alignment horizontal="center" vertical="center" textRotation="90" wrapText="1"/>
    </xf>
    <xf numFmtId="0" fontId="8" fillId="7" borderId="0" xfId="3" applyFont="1" applyFill="1" applyBorder="1" applyAlignment="1">
      <alignment horizontal="center" vertical="center" textRotation="90" wrapText="1"/>
    </xf>
    <xf numFmtId="0" fontId="8" fillId="7" borderId="23" xfId="3" applyFont="1" applyFill="1" applyBorder="1" applyAlignment="1">
      <alignment horizontal="center" vertical="center" textRotation="90" wrapText="1"/>
    </xf>
    <xf numFmtId="0" fontId="8" fillId="7" borderId="25" xfId="3" applyFont="1" applyFill="1" applyBorder="1" applyAlignment="1">
      <alignment horizontal="center" vertical="center" textRotation="90" wrapText="1"/>
    </xf>
    <xf numFmtId="0" fontId="4" fillId="2" borderId="0" xfId="2" applyFill="1" applyBorder="1" applyAlignment="1" applyProtection="1">
      <alignment horizontal="left"/>
      <protection locked="0"/>
    </xf>
    <xf numFmtId="0" fontId="8" fillId="7" borderId="29" xfId="3" applyFont="1" applyFill="1" applyBorder="1" applyAlignment="1">
      <alignment horizontal="center" vertical="center" textRotation="90" wrapText="1"/>
    </xf>
    <xf numFmtId="0" fontId="8" fillId="7" borderId="21" xfId="3" applyFont="1" applyFill="1" applyBorder="1" applyAlignment="1">
      <alignment horizontal="center" vertical="center" textRotation="90" wrapText="1"/>
    </xf>
    <xf numFmtId="0" fontId="8" fillId="7" borderId="24" xfId="3" applyFont="1" applyFill="1" applyBorder="1" applyAlignment="1">
      <alignment horizontal="center" vertical="center" textRotation="90" wrapText="1"/>
    </xf>
    <xf numFmtId="0" fontId="16" fillId="7" borderId="29" xfId="3" applyFont="1" applyFill="1" applyBorder="1" applyAlignment="1">
      <alignment horizontal="center"/>
    </xf>
    <xf numFmtId="0" fontId="18" fillId="7" borderId="29" xfId="3" applyFont="1" applyFill="1" applyBorder="1" applyAlignment="1">
      <alignment horizontal="center"/>
    </xf>
    <xf numFmtId="0" fontId="4" fillId="2" borderId="17" xfId="2" applyFill="1" applyBorder="1" applyAlignment="1" applyProtection="1">
      <alignment horizontal="center"/>
      <protection locked="0"/>
    </xf>
    <xf numFmtId="0" fontId="4" fillId="2" borderId="0" xfId="2" applyFill="1" applyBorder="1" applyAlignment="1" applyProtection="1">
      <alignment horizontal="center"/>
      <protection locked="0"/>
    </xf>
    <xf numFmtId="0" fontId="18" fillId="7" borderId="29" xfId="3" applyFont="1" applyFill="1" applyBorder="1" applyAlignment="1">
      <alignment horizontal="center" vertical="center" textRotation="90" wrapText="1"/>
    </xf>
    <xf numFmtId="17" fontId="18" fillId="7" borderId="29" xfId="3" applyNumberFormat="1" applyFont="1" applyFill="1" applyBorder="1" applyAlignment="1">
      <alignment horizontal="center" vertical="center" textRotation="90" wrapText="1"/>
    </xf>
    <xf numFmtId="0" fontId="16" fillId="7" borderId="21" xfId="3" applyFont="1" applyFill="1" applyBorder="1" applyAlignment="1">
      <alignment horizontal="center" vertical="center"/>
    </xf>
    <xf numFmtId="0" fontId="16" fillId="7" borderId="24" xfId="3" applyFont="1" applyFill="1" applyBorder="1" applyAlignment="1">
      <alignment horizontal="center" vertical="center"/>
    </xf>
    <xf numFmtId="0" fontId="16" fillId="7" borderId="26" xfId="3" applyFont="1" applyFill="1" applyBorder="1" applyAlignment="1">
      <alignment horizontal="center" vertical="center"/>
    </xf>
    <xf numFmtId="0" fontId="17" fillId="7" borderId="22" xfId="3" applyFont="1" applyFill="1" applyBorder="1" applyAlignment="1">
      <alignment horizontal="center" textRotation="90"/>
    </xf>
    <xf numFmtId="0" fontId="17" fillId="7" borderId="0" xfId="3" applyFont="1" applyFill="1" applyBorder="1" applyAlignment="1">
      <alignment horizontal="center" textRotation="90"/>
    </xf>
    <xf numFmtId="0" fontId="17" fillId="7" borderId="23" xfId="3" applyFont="1" applyFill="1" applyBorder="1" applyAlignment="1">
      <alignment horizontal="center" textRotation="90"/>
    </xf>
    <xf numFmtId="0" fontId="17" fillId="7" borderId="25" xfId="3" applyFont="1" applyFill="1" applyBorder="1" applyAlignment="1">
      <alignment horizontal="center" textRotation="90"/>
    </xf>
    <xf numFmtId="0" fontId="17" fillId="7" borderId="21" xfId="3" applyFont="1" applyFill="1" applyBorder="1" applyAlignment="1">
      <alignment horizontal="center" textRotation="90"/>
    </xf>
    <xf numFmtId="0" fontId="17" fillId="7" borderId="24" xfId="3" applyFont="1" applyFill="1" applyBorder="1" applyAlignment="1">
      <alignment horizontal="center" textRotation="90"/>
    </xf>
    <xf numFmtId="0" fontId="4" fillId="2" borderId="24" xfId="2" applyFill="1" applyBorder="1" applyAlignment="1" applyProtection="1">
      <alignment horizontal="left"/>
    </xf>
    <xf numFmtId="0" fontId="17" fillId="7" borderId="33" xfId="3" applyFont="1" applyFill="1" applyBorder="1" applyAlignment="1">
      <alignment horizontal="center" vertical="center"/>
    </xf>
    <xf numFmtId="0" fontId="17" fillId="7" borderId="34" xfId="3" applyFont="1" applyFill="1" applyBorder="1" applyAlignment="1">
      <alignment horizontal="center" vertical="center"/>
    </xf>
    <xf numFmtId="0" fontId="17" fillId="7" borderId="35" xfId="3" applyFont="1" applyFill="1" applyBorder="1" applyAlignment="1">
      <alignment horizontal="center" vertical="center"/>
    </xf>
    <xf numFmtId="0" fontId="16" fillId="7" borderId="22" xfId="3" applyFont="1" applyFill="1" applyBorder="1" applyAlignment="1">
      <alignment horizontal="center" vertical="center"/>
    </xf>
    <xf numFmtId="0" fontId="16" fillId="7" borderId="23" xfId="3" applyFont="1" applyFill="1" applyBorder="1" applyAlignment="1">
      <alignment horizontal="center" vertical="center"/>
    </xf>
    <xf numFmtId="0" fontId="16" fillId="7" borderId="0" xfId="3" applyFont="1" applyFill="1" applyBorder="1" applyAlignment="1">
      <alignment horizontal="center" vertical="center"/>
    </xf>
    <xf numFmtId="0" fontId="16" fillId="7" borderId="25" xfId="3" applyFont="1" applyFill="1" applyBorder="1" applyAlignment="1">
      <alignment horizontal="center" vertical="center"/>
    </xf>
    <xf numFmtId="0" fontId="16" fillId="7" borderId="27" xfId="3" applyFont="1" applyFill="1" applyBorder="1" applyAlignment="1">
      <alignment horizontal="center" vertical="center"/>
    </xf>
    <xf numFmtId="0" fontId="16" fillId="7" borderId="28" xfId="3" applyFont="1" applyFill="1" applyBorder="1" applyAlignment="1">
      <alignment horizontal="center" vertical="center"/>
    </xf>
    <xf numFmtId="0" fontId="17" fillId="2" borderId="0" xfId="1" applyFont="1" applyFill="1" applyBorder="1" applyAlignment="1">
      <alignment horizontal="left" vertical="top" wrapText="1"/>
    </xf>
    <xf numFmtId="0" fontId="17" fillId="6" borderId="0" xfId="3" applyFont="1" applyFill="1" applyBorder="1" applyAlignment="1">
      <alignment horizontal="left" wrapText="1"/>
    </xf>
    <xf numFmtId="14" fontId="17" fillId="4" borderId="29" xfId="3" applyNumberFormat="1" applyFont="1" applyFill="1" applyBorder="1" applyAlignment="1">
      <alignment horizontal="center" textRotation="90"/>
    </xf>
    <xf numFmtId="0" fontId="3" fillId="4" borderId="29" xfId="1" applyFont="1" applyFill="1" applyBorder="1" applyAlignment="1">
      <alignment horizontal="center" vertical="center" wrapText="1"/>
    </xf>
    <xf numFmtId="0" fontId="4" fillId="2" borderId="0" xfId="2" applyFill="1" applyBorder="1" applyAlignment="1" applyProtection="1">
      <alignment horizontal="center" vertical="center" wrapText="1"/>
    </xf>
    <xf numFmtId="0" fontId="17" fillId="4" borderId="29" xfId="3" applyFont="1" applyFill="1" applyBorder="1" applyAlignment="1">
      <alignment horizontal="center" textRotation="90"/>
    </xf>
    <xf numFmtId="0" fontId="16" fillId="4" borderId="30" xfId="3" applyFont="1" applyFill="1" applyBorder="1" applyAlignment="1">
      <alignment horizontal="center" vertical="center"/>
    </xf>
    <xf numFmtId="0" fontId="16" fillId="4" borderId="32" xfId="3" applyFont="1" applyFill="1" applyBorder="1" applyAlignment="1">
      <alignment horizontal="center" vertical="center"/>
    </xf>
    <xf numFmtId="0" fontId="17" fillId="4" borderId="32" xfId="3" applyFont="1" applyFill="1" applyBorder="1" applyAlignment="1">
      <alignment horizontal="left" vertical="center"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0" fillId="0" borderId="31" xfId="0" applyBorder="1" applyAlignment="1">
      <alignment horizontal="left" vertical="top"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0"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2" fillId="0" borderId="24" xfId="0" applyFont="1" applyBorder="1" applyAlignment="1">
      <alignment horizontal="center" vertical="top"/>
    </xf>
    <xf numFmtId="0" fontId="2" fillId="0" borderId="26" xfId="0" applyFont="1" applyBorder="1" applyAlignment="1">
      <alignment horizontal="center" vertical="top"/>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5" xfId="0" applyFont="1" applyBorder="1" applyAlignment="1">
      <alignment horizontal="center" vertical="center" wrapText="1"/>
    </xf>
  </cellXfs>
  <cellStyles count="7">
    <cellStyle name="Hyperlink" xfId="2" builtinId="8"/>
    <cellStyle name="Normal" xfId="0" builtinId="0"/>
    <cellStyle name="Normal 2" xfId="3"/>
    <cellStyle name="Normal 3" xfId="1"/>
    <cellStyle name="Normal 3 2" xfId="4"/>
    <cellStyle name="Normal 4" xfId="5"/>
    <cellStyle name="Normal_AW Common" xfId="6"/>
  </cellStyles>
  <dxfs count="0"/>
  <tableStyles count="0" defaultTableStyle="TableStyleMedium9" defaultPivotStyle="PivotStyleLight16"/>
  <colors>
    <mruColors>
      <color rgb="FFB7E0EE"/>
      <color rgb="FF006E72"/>
      <color rgb="FFC0AD31"/>
      <color rgb="FFED9D19"/>
      <color rgb="FFD5D12F"/>
      <color rgb="FFE5E58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66675</xdr:rowOff>
    </xdr:from>
    <xdr:to>
      <xdr:col>12</xdr:col>
      <xdr:colOff>180975</xdr:colOff>
      <xdr:row>35</xdr:row>
      <xdr:rowOff>181912</xdr:rowOff>
    </xdr:to>
    <xdr:pic>
      <xdr:nvPicPr>
        <xdr:cNvPr id="2" name="Picture 1" descr="DEClogo_DJC_copy.jpg"/>
        <xdr:cNvPicPr>
          <a:picLocks noChangeAspect="1"/>
        </xdr:cNvPicPr>
      </xdr:nvPicPr>
      <xdr:blipFill>
        <a:blip xmlns:r="http://schemas.openxmlformats.org/officeDocument/2006/relationships" r:embed="rId1"/>
        <a:stretch>
          <a:fillRect/>
        </a:stretch>
      </xdr:blipFill>
      <xdr:spPr>
        <a:xfrm>
          <a:off x="0" y="6096000"/>
          <a:ext cx="7496175" cy="1067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12</xdr:row>
      <xdr:rowOff>0</xdr:rowOff>
    </xdr:from>
    <xdr:to>
      <xdr:col>21</xdr:col>
      <xdr:colOff>533400</xdr:colOff>
      <xdr:row>39</xdr:row>
      <xdr:rowOff>19050</xdr:rowOff>
    </xdr:to>
    <xdr:pic>
      <xdr:nvPicPr>
        <xdr:cNvPr id="1034" name="Picture 10"/>
        <xdr:cNvPicPr>
          <a:picLocks noChangeAspect="1" noChangeArrowheads="1"/>
        </xdr:cNvPicPr>
      </xdr:nvPicPr>
      <xdr:blipFill>
        <a:blip xmlns:r="http://schemas.openxmlformats.org/officeDocument/2006/relationships" r:embed="rId1"/>
        <a:srcRect/>
        <a:stretch>
          <a:fillRect/>
        </a:stretch>
      </xdr:blipFill>
      <xdr:spPr bwMode="auto">
        <a:xfrm>
          <a:off x="6781800" y="2438400"/>
          <a:ext cx="4810125" cy="51625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8</xdr:row>
      <xdr:rowOff>0</xdr:rowOff>
    </xdr:from>
    <xdr:to>
      <xdr:col>18</xdr:col>
      <xdr:colOff>38100</xdr:colOff>
      <xdr:row>26</xdr:row>
      <xdr:rowOff>76200</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29575" y="1533525"/>
          <a:ext cx="5029200" cy="3505200"/>
        </a:xfrm>
        <a:prstGeom prst="rect">
          <a:avLst/>
        </a:prstGeom>
        <a:noFill/>
      </xdr:spPr>
    </xdr:pic>
    <xdr:clientData/>
  </xdr:twoCellAnchor>
  <xdr:twoCellAnchor editAs="oneCell">
    <xdr:from>
      <xdr:col>10</xdr:col>
      <xdr:colOff>266700</xdr:colOff>
      <xdr:row>49</xdr:row>
      <xdr:rowOff>104775</xdr:rowOff>
    </xdr:from>
    <xdr:to>
      <xdr:col>17</xdr:col>
      <xdr:colOff>476250</xdr:colOff>
      <xdr:row>78</xdr:row>
      <xdr:rowOff>114300</xdr:rowOff>
    </xdr:to>
    <xdr:pic>
      <xdr:nvPicPr>
        <xdr:cNvPr id="3073" name="Picture 1"/>
        <xdr:cNvPicPr>
          <a:picLocks noChangeAspect="1" noChangeArrowheads="1"/>
        </xdr:cNvPicPr>
      </xdr:nvPicPr>
      <xdr:blipFill>
        <a:blip xmlns:r="http://schemas.openxmlformats.org/officeDocument/2006/relationships" r:embed="rId2"/>
        <a:srcRect/>
        <a:stretch>
          <a:fillRect/>
        </a:stretch>
      </xdr:blipFill>
      <xdr:spPr bwMode="auto">
        <a:xfrm>
          <a:off x="8296275" y="9467850"/>
          <a:ext cx="4591050" cy="55340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12762</xdr:colOff>
      <xdr:row>39</xdr:row>
      <xdr:rowOff>57149</xdr:rowOff>
    </xdr:from>
    <xdr:to>
      <xdr:col>25</xdr:col>
      <xdr:colOff>371475</xdr:colOff>
      <xdr:row>73</xdr:row>
      <xdr:rowOff>180974</xdr:rowOff>
    </xdr:to>
    <xdr:pic>
      <xdr:nvPicPr>
        <xdr:cNvPr id="5" name="Picture 4" descr="rdaInv04.emf"/>
        <xdr:cNvPicPr>
          <a:picLocks noChangeAspect="1"/>
        </xdr:cNvPicPr>
      </xdr:nvPicPr>
      <xdr:blipFill>
        <a:blip xmlns:r="http://schemas.openxmlformats.org/officeDocument/2006/relationships" r:embed="rId1"/>
        <a:stretch>
          <a:fillRect/>
        </a:stretch>
      </xdr:blipFill>
      <xdr:spPr>
        <a:xfrm>
          <a:off x="7623237" y="8086724"/>
          <a:ext cx="6445188" cy="6600825"/>
        </a:xfrm>
        <a:prstGeom prst="rect">
          <a:avLst/>
        </a:prstGeom>
      </xdr:spPr>
    </xdr:pic>
    <xdr:clientData/>
  </xdr:twoCellAnchor>
  <xdr:twoCellAnchor editAs="oneCell">
    <xdr:from>
      <xdr:col>15</xdr:col>
      <xdr:colOff>0</xdr:colOff>
      <xdr:row>8</xdr:row>
      <xdr:rowOff>0</xdr:rowOff>
    </xdr:from>
    <xdr:to>
      <xdr:col>27</xdr:col>
      <xdr:colOff>38100</xdr:colOff>
      <xdr:row>32</xdr:row>
      <xdr:rowOff>95250</xdr:rowOff>
    </xdr:to>
    <xdr:pic>
      <xdr:nvPicPr>
        <xdr:cNvPr id="3074" name="Picture 2"/>
        <xdr:cNvPicPr>
          <a:picLocks noChangeAspect="1" noChangeArrowheads="1"/>
        </xdr:cNvPicPr>
      </xdr:nvPicPr>
      <xdr:blipFill>
        <a:blip xmlns:r="http://schemas.openxmlformats.org/officeDocument/2006/relationships" r:embed="rId2"/>
        <a:srcRect/>
        <a:stretch>
          <a:fillRect/>
        </a:stretch>
      </xdr:blipFill>
      <xdr:spPr bwMode="auto">
        <a:xfrm>
          <a:off x="7610475" y="2124075"/>
          <a:ext cx="7343775" cy="46672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352425</xdr:colOff>
      <xdr:row>8</xdr:row>
      <xdr:rowOff>66675</xdr:rowOff>
    </xdr:from>
    <xdr:to>
      <xdr:col>27</xdr:col>
      <xdr:colOff>394726</xdr:colOff>
      <xdr:row>46</xdr:row>
      <xdr:rowOff>185176</xdr:rowOff>
    </xdr:to>
    <xdr:pic>
      <xdr:nvPicPr>
        <xdr:cNvPr id="2" name="Picture 1" descr="birdR_and_depth04.emf"/>
        <xdr:cNvPicPr>
          <a:picLocks noChangeAspect="1"/>
        </xdr:cNvPicPr>
      </xdr:nvPicPr>
      <xdr:blipFill>
        <a:blip xmlns:r="http://schemas.openxmlformats.org/officeDocument/2006/relationships" r:embed="rId1" cstate="print"/>
        <a:stretch>
          <a:fillRect/>
        </a:stretch>
      </xdr:blipFill>
      <xdr:spPr>
        <a:xfrm>
          <a:off x="7496175" y="1714500"/>
          <a:ext cx="7357501" cy="7357501"/>
        </a:xfrm>
        <a:prstGeom prst="rect">
          <a:avLst/>
        </a:prstGeom>
      </xdr:spPr>
    </xdr:pic>
    <xdr:clientData/>
  </xdr:twoCellAnchor>
  <xdr:twoCellAnchor editAs="oneCell">
    <xdr:from>
      <xdr:col>15</xdr:col>
      <xdr:colOff>238126</xdr:colOff>
      <xdr:row>54</xdr:row>
      <xdr:rowOff>6532</xdr:rowOff>
    </xdr:from>
    <xdr:to>
      <xdr:col>26</xdr:col>
      <xdr:colOff>579461</xdr:colOff>
      <xdr:row>97</xdr:row>
      <xdr:rowOff>66675</xdr:rowOff>
    </xdr:to>
    <xdr:pic>
      <xdr:nvPicPr>
        <xdr:cNvPr id="3" name="Picture 2" descr="guildR04clr.emf"/>
        <xdr:cNvPicPr>
          <a:picLocks noChangeAspect="1"/>
        </xdr:cNvPicPr>
      </xdr:nvPicPr>
      <xdr:blipFill>
        <a:blip xmlns:r="http://schemas.openxmlformats.org/officeDocument/2006/relationships" r:embed="rId2" cstate="print"/>
        <a:stretch>
          <a:fillRect/>
        </a:stretch>
      </xdr:blipFill>
      <xdr:spPr>
        <a:xfrm>
          <a:off x="7381876" y="10331632"/>
          <a:ext cx="7046935" cy="70229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609599</xdr:colOff>
      <xdr:row>61</xdr:row>
      <xdr:rowOff>85724</xdr:rowOff>
    </xdr:from>
    <xdr:to>
      <xdr:col>30</xdr:col>
      <xdr:colOff>561974</xdr:colOff>
      <xdr:row>88</xdr:row>
      <xdr:rowOff>176395</xdr:rowOff>
    </xdr:to>
    <xdr:pic>
      <xdr:nvPicPr>
        <xdr:cNvPr id="3" name="Picture 2" descr="birdRDA04.emf"/>
        <xdr:cNvPicPr>
          <a:picLocks noChangeAspect="1"/>
        </xdr:cNvPicPr>
      </xdr:nvPicPr>
      <xdr:blipFill>
        <a:blip xmlns:r="http://schemas.openxmlformats.org/officeDocument/2006/relationships" r:embed="rId1" cstate="print"/>
        <a:stretch>
          <a:fillRect/>
        </a:stretch>
      </xdr:blipFill>
      <xdr:spPr>
        <a:xfrm>
          <a:off x="8096249" y="11753849"/>
          <a:ext cx="6048375" cy="5234171"/>
        </a:xfrm>
        <a:prstGeom prst="rect">
          <a:avLst/>
        </a:prstGeom>
      </xdr:spPr>
    </xdr:pic>
    <xdr:clientData/>
  </xdr:twoCellAnchor>
  <xdr:twoCellAnchor editAs="oneCell">
    <xdr:from>
      <xdr:col>21</xdr:col>
      <xdr:colOff>0</xdr:colOff>
      <xdr:row>7</xdr:row>
      <xdr:rowOff>0</xdr:rowOff>
    </xdr:from>
    <xdr:to>
      <xdr:col>30</xdr:col>
      <xdr:colOff>438150</xdr:colOff>
      <xdr:row>48</xdr:row>
      <xdr:rowOff>123825</xdr:rowOff>
    </xdr:to>
    <xdr:pic>
      <xdr:nvPicPr>
        <xdr:cNvPr id="4097" name="Picture 1"/>
        <xdr:cNvPicPr>
          <a:picLocks noChangeAspect="1" noChangeArrowheads="1"/>
        </xdr:cNvPicPr>
      </xdr:nvPicPr>
      <xdr:blipFill>
        <a:blip xmlns:r="http://schemas.openxmlformats.org/officeDocument/2006/relationships" r:embed="rId2"/>
        <a:srcRect/>
        <a:stretch>
          <a:fillRect/>
        </a:stretch>
      </xdr:blipFill>
      <xdr:spPr bwMode="auto">
        <a:xfrm>
          <a:off x="8848725" y="1371600"/>
          <a:ext cx="5924550" cy="79343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57150</xdr:colOff>
      <xdr:row>89</xdr:row>
      <xdr:rowOff>0</xdr:rowOff>
    </xdr:from>
    <xdr:to>
      <xdr:col>21</xdr:col>
      <xdr:colOff>180975</xdr:colOff>
      <xdr:row>137</xdr:row>
      <xdr:rowOff>38100</xdr:rowOff>
    </xdr:to>
    <xdr:pic>
      <xdr:nvPicPr>
        <xdr:cNvPr id="2" name="Picture 1" descr="corrgram04a.emf"/>
        <xdr:cNvPicPr>
          <a:picLocks noChangeAspect="1"/>
        </xdr:cNvPicPr>
      </xdr:nvPicPr>
      <xdr:blipFill>
        <a:blip xmlns:r="http://schemas.openxmlformats.org/officeDocument/2006/relationships" r:embed="rId1" cstate="print"/>
        <a:stretch>
          <a:fillRect/>
        </a:stretch>
      </xdr:blipFill>
      <xdr:spPr>
        <a:xfrm>
          <a:off x="2962275" y="17316450"/>
          <a:ext cx="11163300" cy="9182100"/>
        </a:xfrm>
        <a:prstGeom prst="rect">
          <a:avLst/>
        </a:prstGeom>
      </xdr:spPr>
    </xdr:pic>
    <xdr:clientData/>
  </xdr:twoCellAnchor>
  <xdr:twoCellAnchor editAs="oneCell">
    <xdr:from>
      <xdr:col>3</xdr:col>
      <xdr:colOff>0</xdr:colOff>
      <xdr:row>39</xdr:row>
      <xdr:rowOff>0</xdr:rowOff>
    </xdr:from>
    <xdr:to>
      <xdr:col>16</xdr:col>
      <xdr:colOff>457200</xdr:colOff>
      <xdr:row>68</xdr:row>
      <xdr:rowOff>38100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2352675" y="7791450"/>
          <a:ext cx="8382000" cy="55626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c.wa.gov.au/content/view/5867/1817/" TargetMode="External"/><Relationship Id="rId1" Type="http://schemas.openxmlformats.org/officeDocument/2006/relationships/hyperlink" Target="mailto:David.Cale@dec.wa.gov.a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A1:Q62"/>
  <sheetViews>
    <sheetView tabSelected="1" workbookViewId="0">
      <selection activeCell="J28" sqref="J28"/>
    </sheetView>
  </sheetViews>
  <sheetFormatPr defaultRowHeight="15"/>
  <cols>
    <col min="13" max="13" width="11.140625" customWidth="1"/>
    <col min="16" max="16" width="19" customWidth="1"/>
  </cols>
  <sheetData>
    <row r="1" spans="1:13">
      <c r="A1" s="242"/>
      <c r="B1" s="242"/>
      <c r="C1" s="241"/>
      <c r="D1" s="241"/>
      <c r="E1" s="240"/>
      <c r="F1" s="240"/>
      <c r="G1" s="243"/>
      <c r="H1" s="243"/>
      <c r="I1" s="243"/>
      <c r="J1" s="243"/>
      <c r="K1" s="243"/>
      <c r="L1" s="243"/>
      <c r="M1" s="244"/>
    </row>
    <row r="2" spans="1:13" ht="26.25">
      <c r="A2" s="91"/>
      <c r="B2" s="277" t="s">
        <v>744</v>
      </c>
      <c r="C2" s="277"/>
      <c r="D2" s="277"/>
      <c r="E2" s="277"/>
      <c r="F2" s="277"/>
      <c r="G2" s="277"/>
      <c r="H2" s="277"/>
      <c r="I2" s="277"/>
      <c r="J2" s="277"/>
      <c r="K2" s="277"/>
      <c r="L2" s="277"/>
      <c r="M2" s="93"/>
    </row>
    <row r="3" spans="1:13" ht="26.25">
      <c r="A3" s="91"/>
      <c r="B3" s="278" t="s">
        <v>813</v>
      </c>
      <c r="C3" s="278"/>
      <c r="D3" s="278"/>
      <c r="E3" s="278"/>
      <c r="F3" s="278"/>
      <c r="G3" s="278"/>
      <c r="H3" s="278"/>
      <c r="I3" s="278"/>
      <c r="J3" s="278"/>
      <c r="K3" s="278"/>
      <c r="L3" s="278"/>
      <c r="M3" s="93"/>
    </row>
    <row r="4" spans="1:13" ht="26.25" customHeight="1">
      <c r="A4" s="91"/>
      <c r="B4" s="278" t="s">
        <v>754</v>
      </c>
      <c r="C4" s="278"/>
      <c r="D4" s="278"/>
      <c r="E4" s="278"/>
      <c r="F4" s="278"/>
      <c r="G4" s="278"/>
      <c r="H4" s="278"/>
      <c r="I4" s="278"/>
      <c r="J4" s="278"/>
      <c r="K4" s="278"/>
      <c r="L4" s="278"/>
      <c r="M4" s="93"/>
    </row>
    <row r="5" spans="1:13">
      <c r="A5" s="91"/>
      <c r="B5" s="92"/>
      <c r="C5" s="92"/>
      <c r="D5" s="92"/>
      <c r="E5" s="92"/>
      <c r="F5" s="92"/>
      <c r="G5" s="92"/>
      <c r="H5" s="92"/>
      <c r="I5" s="92"/>
      <c r="J5" s="92"/>
      <c r="K5" s="92"/>
      <c r="L5" s="92"/>
      <c r="M5" s="93"/>
    </row>
    <row r="6" spans="1:13">
      <c r="A6" s="91"/>
      <c r="B6" s="129" t="s">
        <v>759</v>
      </c>
      <c r="C6" s="92"/>
      <c r="D6" s="92"/>
      <c r="E6" s="92"/>
      <c r="F6" s="92"/>
      <c r="G6" s="92"/>
      <c r="H6" s="92"/>
      <c r="I6" s="92"/>
      <c r="J6" s="92"/>
      <c r="K6" s="92"/>
      <c r="L6" s="92"/>
      <c r="M6" s="93"/>
    </row>
    <row r="7" spans="1:13">
      <c r="A7" s="128"/>
      <c r="B7" s="129" t="s">
        <v>755</v>
      </c>
      <c r="C7" s="92"/>
      <c r="D7" s="129"/>
      <c r="E7" s="129"/>
      <c r="F7" s="129"/>
      <c r="G7" s="129"/>
      <c r="H7" s="129"/>
      <c r="I7" s="129"/>
      <c r="J7" s="129"/>
      <c r="K7" s="129"/>
      <c r="L7" s="129"/>
      <c r="M7" s="130"/>
    </row>
    <row r="8" spans="1:13">
      <c r="A8" s="128"/>
      <c r="B8" s="129" t="s">
        <v>745</v>
      </c>
      <c r="C8" s="92"/>
      <c r="D8" s="129"/>
      <c r="E8" s="129"/>
      <c r="F8" s="129"/>
      <c r="G8" s="129"/>
      <c r="H8" s="129"/>
      <c r="I8" s="129"/>
      <c r="J8" s="129"/>
      <c r="K8" s="129"/>
      <c r="L8" s="129"/>
      <c r="M8" s="130"/>
    </row>
    <row r="9" spans="1:13">
      <c r="A9" s="128"/>
      <c r="B9" s="129" t="s">
        <v>746</v>
      </c>
      <c r="C9" s="92"/>
      <c r="D9" s="129"/>
      <c r="E9" s="129"/>
      <c r="F9" s="129"/>
      <c r="G9" s="129"/>
      <c r="H9" s="129"/>
      <c r="I9" s="129"/>
      <c r="J9" s="129"/>
      <c r="K9" s="129"/>
      <c r="L9" s="129"/>
      <c r="M9" s="130"/>
    </row>
    <row r="10" spans="1:13">
      <c r="A10" s="128"/>
      <c r="B10" s="272" t="s">
        <v>831</v>
      </c>
      <c r="C10" s="92"/>
      <c r="D10" s="129"/>
      <c r="E10" s="129"/>
      <c r="F10" s="129"/>
      <c r="G10" s="129"/>
      <c r="H10" s="129"/>
      <c r="I10" s="129"/>
      <c r="J10" s="129"/>
      <c r="K10" s="129"/>
      <c r="L10" s="129"/>
      <c r="M10" s="130"/>
    </row>
    <row r="11" spans="1:13" s="236" customFormat="1">
      <c r="A11" s="128"/>
      <c r="B11" s="129"/>
      <c r="C11" s="272"/>
      <c r="D11" s="129"/>
      <c r="E11" s="129"/>
      <c r="F11" s="129"/>
      <c r="G11" s="129"/>
      <c r="H11" s="129"/>
      <c r="I11" s="129"/>
      <c r="J11" s="129"/>
      <c r="K11" s="129"/>
      <c r="L11" s="129"/>
      <c r="M11" s="130"/>
    </row>
    <row r="12" spans="1:13" ht="20.25" customHeight="1">
      <c r="A12" s="128"/>
      <c r="B12" s="276" t="s">
        <v>828</v>
      </c>
      <c r="C12" s="276"/>
      <c r="D12" s="276"/>
      <c r="E12" s="276"/>
      <c r="F12" s="276"/>
      <c r="G12" s="276"/>
      <c r="H12" s="276"/>
      <c r="I12" s="276"/>
      <c r="J12" s="276"/>
      <c r="K12" s="276"/>
      <c r="L12" s="276"/>
      <c r="M12" s="130"/>
    </row>
    <row r="13" spans="1:13" ht="21" customHeight="1">
      <c r="A13" s="128"/>
      <c r="B13" s="276"/>
      <c r="C13" s="276"/>
      <c r="D13" s="276"/>
      <c r="E13" s="276"/>
      <c r="F13" s="276"/>
      <c r="G13" s="276"/>
      <c r="H13" s="276"/>
      <c r="I13" s="276"/>
      <c r="J13" s="276"/>
      <c r="K13" s="276"/>
      <c r="L13" s="276"/>
      <c r="M13" s="130"/>
    </row>
    <row r="14" spans="1:13">
      <c r="A14" s="128"/>
      <c r="B14" s="129" t="s">
        <v>747</v>
      </c>
      <c r="C14" s="129"/>
      <c r="D14" s="129"/>
      <c r="E14" s="129"/>
      <c r="F14" s="129"/>
      <c r="G14" s="129"/>
      <c r="H14" s="129"/>
      <c r="I14" s="129"/>
      <c r="J14" s="129"/>
      <c r="K14" s="129"/>
      <c r="L14" s="129"/>
      <c r="M14" s="130"/>
    </row>
    <row r="15" spans="1:13">
      <c r="A15" s="128"/>
      <c r="B15" s="129" t="s">
        <v>760</v>
      </c>
      <c r="C15" s="129"/>
      <c r="D15" s="129"/>
      <c r="E15" s="129"/>
      <c r="F15" s="129"/>
      <c r="G15" s="129"/>
      <c r="H15" s="129"/>
      <c r="I15" s="129"/>
      <c r="J15" s="129"/>
      <c r="K15" s="129"/>
      <c r="L15" s="129"/>
      <c r="M15" s="130"/>
    </row>
    <row r="16" spans="1:13">
      <c r="A16" s="128"/>
      <c r="B16" s="129" t="s">
        <v>761</v>
      </c>
      <c r="C16" s="129"/>
      <c r="D16" s="129"/>
      <c r="E16" s="129"/>
      <c r="F16" s="129"/>
      <c r="G16" s="129"/>
      <c r="H16" s="129"/>
      <c r="I16" s="129"/>
      <c r="J16" s="129"/>
      <c r="K16" s="129"/>
      <c r="L16" s="129"/>
      <c r="M16" s="130"/>
    </row>
    <row r="17" spans="1:17">
      <c r="A17" s="128"/>
      <c r="B17" s="129" t="s">
        <v>762</v>
      </c>
      <c r="C17" s="129"/>
      <c r="D17" s="129"/>
      <c r="E17" s="129"/>
      <c r="F17" s="129"/>
      <c r="G17" s="129"/>
      <c r="H17" s="129"/>
      <c r="I17" s="129"/>
      <c r="J17" s="129"/>
      <c r="K17" s="129"/>
      <c r="L17" s="129"/>
      <c r="M17" s="130"/>
    </row>
    <row r="18" spans="1:17">
      <c r="A18" s="128"/>
      <c r="B18" s="129" t="s">
        <v>763</v>
      </c>
      <c r="C18" s="129"/>
      <c r="D18" s="129"/>
      <c r="E18" s="129"/>
      <c r="F18" s="129"/>
      <c r="G18" s="129"/>
      <c r="H18" s="129"/>
      <c r="I18" s="129"/>
      <c r="J18" s="129"/>
      <c r="K18" s="129"/>
      <c r="L18" s="129"/>
      <c r="M18" s="130"/>
    </row>
    <row r="19" spans="1:17" ht="15" customHeight="1">
      <c r="A19" s="128"/>
      <c r="B19" s="92" t="s">
        <v>765</v>
      </c>
      <c r="C19" s="129"/>
      <c r="D19" s="129"/>
      <c r="E19" s="129"/>
      <c r="F19" s="129"/>
      <c r="G19" s="129"/>
      <c r="H19" s="129"/>
      <c r="I19" s="129"/>
      <c r="J19" s="129"/>
      <c r="K19" s="129"/>
      <c r="L19" s="129"/>
      <c r="M19" s="130"/>
      <c r="Q19" s="273"/>
    </row>
    <row r="20" spans="1:17">
      <c r="A20" s="91"/>
      <c r="B20" s="92"/>
      <c r="C20" s="92"/>
      <c r="D20" s="92"/>
      <c r="E20" s="92"/>
      <c r="F20" s="92"/>
      <c r="G20" s="92"/>
      <c r="H20" s="92"/>
      <c r="I20" s="92"/>
      <c r="J20" s="92"/>
      <c r="K20" s="92"/>
      <c r="L20" s="92"/>
      <c r="M20" s="93"/>
      <c r="Q20" s="273"/>
    </row>
    <row r="21" spans="1:17">
      <c r="A21" s="91"/>
      <c r="B21" s="92" t="s">
        <v>789</v>
      </c>
      <c r="C21" s="92"/>
      <c r="D21" s="92"/>
      <c r="E21" s="92"/>
      <c r="F21" s="92"/>
      <c r="G21" s="92"/>
      <c r="H21" s="92"/>
      <c r="I21" s="92"/>
      <c r="J21" s="92"/>
      <c r="K21" s="92"/>
      <c r="L21" s="92"/>
      <c r="M21" s="93"/>
      <c r="Q21" s="273"/>
    </row>
    <row r="22" spans="1:17">
      <c r="A22" s="91"/>
      <c r="B22" s="271" t="s">
        <v>827</v>
      </c>
      <c r="C22" s="92"/>
      <c r="D22" s="92"/>
      <c r="E22" s="92"/>
      <c r="F22" s="92"/>
      <c r="G22" s="92"/>
      <c r="H22" s="92"/>
      <c r="I22" s="92"/>
      <c r="J22" s="92"/>
      <c r="K22" s="92"/>
      <c r="L22" s="92"/>
      <c r="M22" s="93"/>
      <c r="Q22" s="273"/>
    </row>
    <row r="23" spans="1:17">
      <c r="A23" s="91"/>
      <c r="B23" s="274" t="s">
        <v>788</v>
      </c>
      <c r="C23" s="92"/>
      <c r="D23" s="92"/>
      <c r="E23" s="92"/>
      <c r="F23" s="92"/>
      <c r="G23" s="92"/>
      <c r="H23" s="92"/>
      <c r="I23" s="92"/>
      <c r="J23" s="92"/>
      <c r="K23" s="92"/>
      <c r="L23" s="92"/>
      <c r="M23" s="93"/>
      <c r="Q23" s="273"/>
    </row>
    <row r="24" spans="1:17">
      <c r="A24" s="91"/>
      <c r="B24" s="275" t="s">
        <v>830</v>
      </c>
      <c r="C24" s="92"/>
      <c r="D24" s="92"/>
      <c r="E24" s="92"/>
      <c r="F24" s="92"/>
      <c r="G24" s="92"/>
      <c r="H24" s="92"/>
      <c r="I24" s="92"/>
      <c r="J24" s="92"/>
      <c r="K24" s="92"/>
      <c r="L24" s="92"/>
      <c r="M24" s="93"/>
      <c r="Q24" s="273"/>
    </row>
    <row r="25" spans="1:17">
      <c r="A25" s="91"/>
      <c r="B25" s="248" t="s">
        <v>748</v>
      </c>
      <c r="C25" s="92"/>
      <c r="D25" s="92"/>
      <c r="E25" s="92"/>
      <c r="F25" s="92"/>
      <c r="G25" s="92"/>
      <c r="H25" s="92"/>
      <c r="I25" s="92"/>
      <c r="J25" s="92"/>
      <c r="K25" s="92"/>
      <c r="L25" s="92"/>
      <c r="M25" s="93"/>
    </row>
    <row r="26" spans="1:17" ht="15" customHeight="1">
      <c r="A26" s="91"/>
      <c r="B26" s="92" t="s">
        <v>749</v>
      </c>
      <c r="C26" s="92"/>
      <c r="D26" s="92"/>
      <c r="E26" s="92"/>
      <c r="F26" s="92"/>
      <c r="G26" s="92"/>
      <c r="H26" s="92"/>
      <c r="I26" s="92"/>
      <c r="J26" s="92"/>
      <c r="K26" s="92"/>
      <c r="L26" s="92"/>
      <c r="M26" s="93"/>
    </row>
    <row r="27" spans="1:17">
      <c r="A27" s="91"/>
      <c r="B27" s="92" t="s">
        <v>750</v>
      </c>
      <c r="C27" s="92"/>
      <c r="D27" s="92"/>
      <c r="E27" s="92"/>
      <c r="F27" s="92"/>
      <c r="G27" s="92"/>
      <c r="H27" s="92"/>
      <c r="I27" s="92"/>
      <c r="J27" s="92"/>
      <c r="K27" s="92"/>
      <c r="L27" s="92"/>
      <c r="M27" s="93"/>
    </row>
    <row r="28" spans="1:17">
      <c r="A28" s="91"/>
      <c r="B28" s="97" t="s">
        <v>751</v>
      </c>
      <c r="C28" s="92"/>
      <c r="D28" s="92"/>
      <c r="E28" s="92"/>
      <c r="F28" s="92"/>
      <c r="G28" s="92"/>
      <c r="H28" s="92"/>
      <c r="I28" s="92"/>
      <c r="J28" s="92"/>
      <c r="K28" s="92"/>
      <c r="L28" s="92"/>
      <c r="M28" s="93"/>
    </row>
    <row r="29" spans="1:17">
      <c r="A29" s="91"/>
      <c r="B29" s="92"/>
      <c r="C29" s="92"/>
      <c r="D29" s="92"/>
      <c r="E29" s="92"/>
      <c r="F29" s="92"/>
      <c r="G29" s="92"/>
      <c r="H29" s="92"/>
      <c r="I29" s="92"/>
      <c r="J29" s="92"/>
      <c r="K29" s="92"/>
      <c r="L29" s="92"/>
      <c r="M29" s="93"/>
    </row>
    <row r="30" spans="1:17">
      <c r="A30" s="91"/>
      <c r="B30" s="92"/>
      <c r="C30" s="92"/>
      <c r="D30" s="92"/>
      <c r="E30" s="92"/>
      <c r="F30" s="92"/>
      <c r="G30" s="92"/>
      <c r="H30" s="92"/>
      <c r="I30" s="92"/>
      <c r="J30" s="92"/>
      <c r="K30" s="92"/>
      <c r="L30" s="92"/>
      <c r="M30" s="93"/>
    </row>
    <row r="31" spans="1:17" ht="15" customHeight="1">
      <c r="A31" s="91"/>
      <c r="B31" s="92"/>
      <c r="C31" s="92"/>
      <c r="D31" s="92"/>
      <c r="E31" s="92"/>
      <c r="F31" s="92"/>
      <c r="G31" s="92"/>
      <c r="H31" s="92"/>
      <c r="I31" s="92"/>
      <c r="J31" s="92"/>
      <c r="K31" s="92"/>
      <c r="L31" s="92"/>
      <c r="M31" s="93"/>
    </row>
    <row r="32" spans="1:17">
      <c r="A32" s="91"/>
      <c r="B32" s="92"/>
      <c r="C32" s="92"/>
      <c r="D32" s="92"/>
      <c r="E32" s="92"/>
      <c r="F32" s="92"/>
      <c r="G32" s="92"/>
      <c r="H32" s="92"/>
      <c r="I32" s="92"/>
      <c r="J32" s="92"/>
      <c r="K32" s="92"/>
      <c r="L32" s="92"/>
      <c r="M32" s="93"/>
    </row>
    <row r="33" spans="1:13" ht="15" customHeight="1">
      <c r="A33" s="91"/>
      <c r="B33" s="92"/>
      <c r="C33" s="92"/>
      <c r="D33" s="92"/>
      <c r="E33" s="92"/>
      <c r="F33" s="92"/>
      <c r="G33" s="92"/>
      <c r="H33" s="92"/>
      <c r="I33" s="92"/>
      <c r="J33" s="92"/>
      <c r="K33" s="92"/>
      <c r="L33" s="92"/>
      <c r="M33" s="93"/>
    </row>
    <row r="34" spans="1:13">
      <c r="A34" s="91"/>
      <c r="B34" s="92"/>
      <c r="C34" s="92"/>
      <c r="D34" s="92"/>
      <c r="E34" s="92"/>
      <c r="F34" s="92"/>
      <c r="G34" s="92"/>
      <c r="H34" s="92"/>
      <c r="I34" s="92"/>
      <c r="J34" s="92"/>
      <c r="K34" s="92"/>
      <c r="L34" s="92"/>
      <c r="M34" s="93"/>
    </row>
    <row r="35" spans="1:13">
      <c r="A35" s="91"/>
      <c r="B35" s="92"/>
      <c r="C35" s="92"/>
      <c r="D35" s="92"/>
      <c r="E35" s="92"/>
      <c r="F35" s="92"/>
      <c r="G35" s="92"/>
      <c r="H35" s="92"/>
      <c r="I35" s="92"/>
      <c r="J35" s="92"/>
      <c r="K35" s="92"/>
      <c r="L35" s="92"/>
      <c r="M35" s="93"/>
    </row>
    <row r="36" spans="1:13">
      <c r="A36" s="91"/>
      <c r="B36" s="92"/>
      <c r="C36" s="92"/>
      <c r="D36" s="92"/>
      <c r="E36" s="92"/>
      <c r="F36" s="92"/>
      <c r="G36" s="92"/>
      <c r="H36" s="92"/>
      <c r="I36" s="92"/>
      <c r="J36" s="92"/>
      <c r="K36" s="92"/>
      <c r="L36" s="92"/>
      <c r="M36" s="93"/>
    </row>
    <row r="37" spans="1:13">
      <c r="A37" s="91"/>
      <c r="B37" s="185"/>
      <c r="C37" s="92"/>
      <c r="D37" s="92"/>
      <c r="E37" s="92"/>
      <c r="F37" s="92"/>
      <c r="G37" s="92"/>
      <c r="H37" s="92"/>
      <c r="I37" s="92"/>
      <c r="J37" s="92"/>
      <c r="K37" s="92"/>
      <c r="L37" s="92"/>
      <c r="M37" s="93"/>
    </row>
    <row r="38" spans="1:13">
      <c r="A38" s="94"/>
      <c r="B38" s="95"/>
      <c r="C38" s="95"/>
      <c r="D38" s="95"/>
      <c r="E38" s="95"/>
      <c r="F38" s="95"/>
      <c r="G38" s="95"/>
      <c r="H38" s="95"/>
      <c r="I38" s="95"/>
      <c r="J38" s="95"/>
      <c r="K38" s="95"/>
      <c r="L38" s="95"/>
      <c r="M38" s="96"/>
    </row>
    <row r="43" spans="1:13" ht="15" customHeight="1"/>
    <row r="50" ht="15" customHeight="1"/>
    <row r="62" ht="15" customHeight="1"/>
  </sheetData>
  <mergeCells count="4">
    <mergeCell ref="B12:L13"/>
    <mergeCell ref="B2:L2"/>
    <mergeCell ref="B3:L3"/>
    <mergeCell ref="B4:L4"/>
  </mergeCells>
  <hyperlinks>
    <hyperlink ref="B28" r:id="rId1"/>
    <hyperlink ref="B24"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sheetPr>
    <tabColor rgb="FFC0AD31"/>
  </sheetPr>
  <dimension ref="A1:Y34"/>
  <sheetViews>
    <sheetView workbookViewId="0">
      <selection activeCell="M29" sqref="M29"/>
    </sheetView>
  </sheetViews>
  <sheetFormatPr defaultRowHeight="15"/>
  <cols>
    <col min="1" max="1" width="4.28515625" style="69" customWidth="1"/>
    <col min="2" max="16384" width="9.140625" style="68"/>
  </cols>
  <sheetData>
    <row r="1" spans="1:25" ht="47.25" customHeight="1">
      <c r="A1" s="245"/>
      <c r="B1" s="376" t="s">
        <v>563</v>
      </c>
      <c r="C1" s="377"/>
      <c r="D1" s="377"/>
      <c r="E1" s="377"/>
      <c r="F1" s="231"/>
      <c r="G1" s="378" t="s">
        <v>791</v>
      </c>
      <c r="H1" s="378"/>
      <c r="I1" s="378"/>
      <c r="J1" s="378"/>
      <c r="K1" s="378"/>
      <c r="L1" s="378"/>
      <c r="M1" s="378"/>
      <c r="N1" s="378"/>
      <c r="O1" s="378"/>
      <c r="P1" s="378"/>
      <c r="Q1" s="232"/>
      <c r="R1" s="232"/>
      <c r="S1" s="232"/>
      <c r="T1" s="232"/>
      <c r="U1" s="232"/>
      <c r="V1" s="232"/>
      <c r="W1" s="232"/>
      <c r="X1" s="232"/>
      <c r="Y1" s="233"/>
    </row>
    <row r="2" spans="1:25">
      <c r="A2" s="245"/>
      <c r="B2" s="175"/>
      <c r="C2" s="175" t="s">
        <v>715</v>
      </c>
      <c r="D2" s="175" t="s">
        <v>716</v>
      </c>
      <c r="E2" s="175" t="s">
        <v>717</v>
      </c>
      <c r="F2" s="175" t="s">
        <v>718</v>
      </c>
      <c r="G2" s="175" t="s">
        <v>719</v>
      </c>
      <c r="H2" s="175" t="s">
        <v>720</v>
      </c>
      <c r="I2" s="175" t="s">
        <v>721</v>
      </c>
      <c r="J2" s="175" t="s">
        <v>722</v>
      </c>
      <c r="K2" s="175" t="s">
        <v>723</v>
      </c>
      <c r="L2" s="175" t="s">
        <v>724</v>
      </c>
      <c r="M2" s="175" t="s">
        <v>725</v>
      </c>
      <c r="N2" s="175" t="s">
        <v>726</v>
      </c>
      <c r="O2" s="175" t="s">
        <v>727</v>
      </c>
      <c r="P2" s="175" t="s">
        <v>728</v>
      </c>
      <c r="Q2" s="175" t="s">
        <v>729</v>
      </c>
      <c r="R2" s="175" t="s">
        <v>730</v>
      </c>
      <c r="S2" s="175" t="s">
        <v>731</v>
      </c>
      <c r="T2" s="175" t="s">
        <v>732</v>
      </c>
      <c r="U2" s="175" t="s">
        <v>733</v>
      </c>
      <c r="V2" s="175" t="s">
        <v>734</v>
      </c>
      <c r="W2" s="175" t="s">
        <v>735</v>
      </c>
      <c r="X2" s="175" t="s">
        <v>736</v>
      </c>
      <c r="Y2" s="175" t="s">
        <v>737</v>
      </c>
    </row>
    <row r="3" spans="1:25">
      <c r="A3" s="245"/>
      <c r="B3" s="176" t="s">
        <v>738</v>
      </c>
      <c r="C3" s="176">
        <v>0.86</v>
      </c>
      <c r="D3" s="176">
        <v>0.9</v>
      </c>
      <c r="E3" s="176">
        <v>51000</v>
      </c>
      <c r="F3" s="176">
        <v>52700</v>
      </c>
      <c r="G3" s="176">
        <v>2.9</v>
      </c>
      <c r="H3" s="176">
        <v>9.0500000000000007</v>
      </c>
      <c r="I3" s="176">
        <v>4.5</v>
      </c>
      <c r="J3" s="180">
        <v>1.0986122890000001</v>
      </c>
      <c r="K3" s="176">
        <v>26</v>
      </c>
      <c r="L3" s="176">
        <v>6.1</v>
      </c>
      <c r="M3" s="176">
        <v>40.9</v>
      </c>
      <c r="N3" s="176">
        <v>4.8751973230000001</v>
      </c>
      <c r="O3" s="176">
        <v>9500</v>
      </c>
      <c r="P3" s="176">
        <v>1</v>
      </c>
      <c r="Q3" s="176">
        <v>6.1706562109999998</v>
      </c>
      <c r="R3" s="176">
        <v>42.414999999999999</v>
      </c>
      <c r="S3" s="176">
        <v>148.13999999999999</v>
      </c>
      <c r="T3" s="176">
        <v>1.1636506849999999</v>
      </c>
      <c r="U3" s="176">
        <v>6.518852259</v>
      </c>
      <c r="V3" s="176">
        <v>2.6240000000000001</v>
      </c>
      <c r="W3" s="176">
        <v>62.4</v>
      </c>
      <c r="X3" s="176">
        <v>7.9013773540000001</v>
      </c>
      <c r="Y3" s="176">
        <v>20</v>
      </c>
    </row>
    <row r="4" spans="1:25">
      <c r="A4" s="245"/>
      <c r="B4" s="177" t="s">
        <v>739</v>
      </c>
      <c r="C4" s="177">
        <v>1.1100000000000001</v>
      </c>
      <c r="D4" s="177">
        <v>1.0900000000000001</v>
      </c>
      <c r="E4" s="177">
        <v>55300</v>
      </c>
      <c r="F4" s="177">
        <v>56800</v>
      </c>
      <c r="G4" s="177">
        <v>3.024896692</v>
      </c>
      <c r="H4" s="177">
        <v>9.51</v>
      </c>
      <c r="I4" s="177">
        <v>1.5</v>
      </c>
      <c r="J4" s="177">
        <v>1.609437912</v>
      </c>
      <c r="K4" s="177">
        <v>24.3</v>
      </c>
      <c r="L4" s="177">
        <v>16</v>
      </c>
      <c r="M4" s="177">
        <v>42</v>
      </c>
      <c r="N4" s="177">
        <v>4.7361984479999997</v>
      </c>
      <c r="O4" s="177">
        <v>11000</v>
      </c>
      <c r="P4" s="177">
        <v>2</v>
      </c>
      <c r="Q4" s="177">
        <v>6.2408604700000003</v>
      </c>
      <c r="R4" s="177">
        <v>53.892000000000003</v>
      </c>
      <c r="S4" s="177">
        <v>160.48500000000001</v>
      </c>
      <c r="T4" s="177">
        <v>1.318871685</v>
      </c>
      <c r="U4" s="177">
        <v>6.4763567889999996</v>
      </c>
      <c r="V4" s="177">
        <v>1.4432</v>
      </c>
      <c r="W4" s="177">
        <v>77.376000000000005</v>
      </c>
      <c r="X4" s="177">
        <v>8.0067008449999992</v>
      </c>
      <c r="Y4" s="177">
        <v>20</v>
      </c>
    </row>
    <row r="5" spans="1:25">
      <c r="A5" s="245"/>
      <c r="B5" s="176" t="s">
        <v>740</v>
      </c>
      <c r="C5" s="176">
        <v>0.48</v>
      </c>
      <c r="D5" s="176">
        <v>0.35</v>
      </c>
      <c r="E5" s="176">
        <v>62200</v>
      </c>
      <c r="F5" s="176">
        <v>125500</v>
      </c>
      <c r="G5" s="176">
        <v>3.0033314839999998</v>
      </c>
      <c r="H5" s="176">
        <v>7.9</v>
      </c>
      <c r="I5" s="176">
        <v>8</v>
      </c>
      <c r="J5" s="176">
        <v>1.0986122890000001</v>
      </c>
      <c r="K5" s="176">
        <v>34.6</v>
      </c>
      <c r="L5" s="176">
        <v>6.9</v>
      </c>
      <c r="M5" s="176">
        <v>100</v>
      </c>
      <c r="N5" s="176">
        <v>5.5451774440000001</v>
      </c>
      <c r="O5" s="176">
        <v>26000</v>
      </c>
      <c r="P5" s="176">
        <v>3.6</v>
      </c>
      <c r="Q5" s="176">
        <v>7.1806028619999998</v>
      </c>
      <c r="R5" s="176">
        <v>122.255</v>
      </c>
      <c r="S5" s="176">
        <v>399.97800000000001</v>
      </c>
      <c r="T5" s="176">
        <v>2.240369206</v>
      </c>
      <c r="U5" s="176">
        <v>7.4987589860000003</v>
      </c>
      <c r="V5" s="176">
        <v>5.1003999999999996</v>
      </c>
      <c r="W5" s="176">
        <v>220.48</v>
      </c>
      <c r="X5" s="176">
        <v>8.8538082750000004</v>
      </c>
      <c r="Y5" s="176">
        <v>30</v>
      </c>
    </row>
    <row r="6" spans="1:25">
      <c r="A6" s="245"/>
      <c r="B6" s="177" t="s">
        <v>741</v>
      </c>
      <c r="C6" s="177">
        <v>0.38</v>
      </c>
      <c r="D6" s="177">
        <v>0.81</v>
      </c>
      <c r="E6" s="177">
        <v>63500</v>
      </c>
      <c r="F6" s="177">
        <v>41900</v>
      </c>
      <c r="G6" s="177">
        <v>2.9580398919999999</v>
      </c>
      <c r="H6" s="177">
        <v>8.07</v>
      </c>
      <c r="I6" s="177">
        <v>10</v>
      </c>
      <c r="J6" s="177">
        <v>0.40546510800000002</v>
      </c>
      <c r="K6" s="177">
        <v>16.399999999999999</v>
      </c>
      <c r="L6" s="177">
        <v>0.4</v>
      </c>
      <c r="M6" s="177">
        <v>30</v>
      </c>
      <c r="N6" s="177">
        <v>5.0498560069999998</v>
      </c>
      <c r="O6" s="177">
        <v>8400</v>
      </c>
      <c r="P6" s="177">
        <v>0.75</v>
      </c>
      <c r="Q6" s="177">
        <v>5.8974148230000001</v>
      </c>
      <c r="R6" s="177">
        <v>52.893999999999998</v>
      </c>
      <c r="S6" s="177">
        <v>115.22</v>
      </c>
      <c r="T6" s="177">
        <v>1.020319161</v>
      </c>
      <c r="U6" s="177">
        <v>6.1141245599999996</v>
      </c>
      <c r="V6" s="177">
        <v>3.0996000000000001</v>
      </c>
      <c r="W6" s="177">
        <v>67.808000000000007</v>
      </c>
      <c r="X6" s="177">
        <v>7.8244459309999996</v>
      </c>
      <c r="Y6" s="177">
        <v>5</v>
      </c>
    </row>
    <row r="7" spans="1:25">
      <c r="A7" s="245"/>
      <c r="B7" s="176" t="s">
        <v>742</v>
      </c>
      <c r="C7" s="176">
        <v>2.2999999999999998</v>
      </c>
      <c r="D7" s="176">
        <v>2.2799999999999998</v>
      </c>
      <c r="E7" s="176">
        <v>5730</v>
      </c>
      <c r="F7" s="176">
        <v>8370</v>
      </c>
      <c r="G7" s="176">
        <v>2.7586228450000001</v>
      </c>
      <c r="H7" s="176">
        <v>7.87</v>
      </c>
      <c r="I7" s="176">
        <v>1.5</v>
      </c>
      <c r="J7" s="176">
        <v>0.69314718099999995</v>
      </c>
      <c r="K7" s="176">
        <v>15.8</v>
      </c>
      <c r="L7" s="176">
        <v>5.0999999999999996</v>
      </c>
      <c r="M7" s="176">
        <v>5.9</v>
      </c>
      <c r="N7" s="176">
        <v>4.9126548860000003</v>
      </c>
      <c r="O7" s="176">
        <v>1400</v>
      </c>
      <c r="P7" s="176">
        <v>3.3</v>
      </c>
      <c r="Q7" s="176">
        <v>4.1782260459999998</v>
      </c>
      <c r="R7" s="176">
        <v>8.5828000000000007</v>
      </c>
      <c r="S7" s="176">
        <v>18.928999999999998</v>
      </c>
      <c r="T7" s="176">
        <v>0.35414374300000001</v>
      </c>
      <c r="U7" s="176">
        <v>4.3815265099999996</v>
      </c>
      <c r="V7" s="176">
        <v>2.706</v>
      </c>
      <c r="W7" s="176">
        <v>9.7967999999999993</v>
      </c>
      <c r="X7" s="176">
        <v>8.3430778710000002</v>
      </c>
      <c r="Y7" s="176">
        <v>20</v>
      </c>
    </row>
    <row r="8" spans="1:25">
      <c r="A8" s="245"/>
      <c r="B8" s="178" t="s">
        <v>743</v>
      </c>
      <c r="C8" s="178">
        <v>0.41</v>
      </c>
      <c r="D8" s="178">
        <v>0.52</v>
      </c>
      <c r="E8" s="178">
        <v>93400</v>
      </c>
      <c r="F8" s="178">
        <v>86100</v>
      </c>
      <c r="G8" s="181">
        <v>2.9580398919999999</v>
      </c>
      <c r="H8" s="178">
        <v>7.6</v>
      </c>
      <c r="I8" s="178">
        <v>4.5</v>
      </c>
      <c r="J8" s="178">
        <v>1.0986122890000001</v>
      </c>
      <c r="K8" s="178">
        <v>26</v>
      </c>
      <c r="L8" s="178">
        <v>1.3</v>
      </c>
      <c r="M8" s="178">
        <v>7</v>
      </c>
      <c r="N8" s="178">
        <v>5.3278761689999996</v>
      </c>
      <c r="O8" s="178">
        <v>19000</v>
      </c>
      <c r="P8" s="178">
        <v>2.8</v>
      </c>
      <c r="Q8" s="178">
        <v>6.8638033910000003</v>
      </c>
      <c r="R8" s="178">
        <v>71.356999999999999</v>
      </c>
      <c r="S8" s="178">
        <v>314.38600000000002</v>
      </c>
      <c r="T8" s="178">
        <v>1.864514145</v>
      </c>
      <c r="U8" s="178">
        <v>6.9565835380000003</v>
      </c>
      <c r="V8" s="178">
        <v>4.0999999999999996</v>
      </c>
      <c r="W8" s="178">
        <v>156.208</v>
      </c>
      <c r="X8" s="178">
        <v>8.6483968769999997</v>
      </c>
      <c r="Y8" s="178">
        <v>20</v>
      </c>
    </row>
    <row r="9" spans="1:25">
      <c r="A9" s="245"/>
      <c r="B9" s="69" t="s">
        <v>799</v>
      </c>
      <c r="C9" s="179">
        <f>AVERAGE(C3:C8)</f>
        <v>0.92333333333333334</v>
      </c>
      <c r="D9" s="179">
        <f t="shared" ref="D9:Y9" si="0">AVERAGE(D3:D8)</f>
        <v>0.99166666666666659</v>
      </c>
      <c r="E9" s="179">
        <f t="shared" si="0"/>
        <v>55188.333333333336</v>
      </c>
      <c r="F9" s="179">
        <f t="shared" si="0"/>
        <v>61895</v>
      </c>
      <c r="G9" s="179">
        <f t="shared" si="0"/>
        <v>2.9338218008333334</v>
      </c>
      <c r="H9" s="179">
        <f t="shared" si="0"/>
        <v>8.3333333333333339</v>
      </c>
      <c r="I9" s="179">
        <f t="shared" si="0"/>
        <v>5</v>
      </c>
      <c r="J9" s="179">
        <f t="shared" si="0"/>
        <v>1.0006478446666667</v>
      </c>
      <c r="K9" s="179">
        <f t="shared" si="0"/>
        <v>23.850000000000005</v>
      </c>
      <c r="L9" s="179">
        <f t="shared" si="0"/>
        <v>5.9666666666666659</v>
      </c>
      <c r="M9" s="179">
        <f t="shared" si="0"/>
        <v>37.633333333333333</v>
      </c>
      <c r="N9" s="179">
        <f t="shared" si="0"/>
        <v>5.0744933795000007</v>
      </c>
      <c r="O9" s="179">
        <f t="shared" si="0"/>
        <v>12550</v>
      </c>
      <c r="P9" s="179">
        <f t="shared" si="0"/>
        <v>2.2416666666666667</v>
      </c>
      <c r="Q9" s="179">
        <f t="shared" si="0"/>
        <v>6.0885939671666662</v>
      </c>
      <c r="R9" s="179">
        <f t="shared" si="0"/>
        <v>58.565966666666668</v>
      </c>
      <c r="S9" s="179">
        <f t="shared" si="0"/>
        <v>192.85633333333337</v>
      </c>
      <c r="T9" s="179">
        <f t="shared" si="0"/>
        <v>1.3269781041666666</v>
      </c>
      <c r="U9" s="179">
        <f t="shared" si="0"/>
        <v>6.3243671070000005</v>
      </c>
      <c r="V9" s="179">
        <f t="shared" si="0"/>
        <v>3.1788666666666665</v>
      </c>
      <c r="W9" s="179">
        <f t="shared" si="0"/>
        <v>99.011466666666664</v>
      </c>
      <c r="X9" s="179">
        <f t="shared" si="0"/>
        <v>8.2629678588333331</v>
      </c>
      <c r="Y9" s="179">
        <f t="shared" si="0"/>
        <v>19.166666666666668</v>
      </c>
    </row>
    <row r="10" spans="1:25">
      <c r="A10" s="245"/>
      <c r="B10" s="69" t="s">
        <v>800</v>
      </c>
      <c r="C10" s="179">
        <f>MEDIAN(C3:C8)</f>
        <v>0.66999999999999993</v>
      </c>
      <c r="D10" s="179">
        <f t="shared" ref="D10:Y10" si="1">MEDIAN(D3:D8)</f>
        <v>0.85499999999999998</v>
      </c>
      <c r="E10" s="179">
        <f t="shared" si="1"/>
        <v>58750</v>
      </c>
      <c r="F10" s="179">
        <f t="shared" si="1"/>
        <v>54750</v>
      </c>
      <c r="G10" s="179">
        <f t="shared" si="1"/>
        <v>2.9580398919999999</v>
      </c>
      <c r="H10" s="179">
        <f t="shared" si="1"/>
        <v>7.9850000000000003</v>
      </c>
      <c r="I10" s="179">
        <f t="shared" si="1"/>
        <v>4.5</v>
      </c>
      <c r="J10" s="179">
        <f t="shared" si="1"/>
        <v>1.0986122890000001</v>
      </c>
      <c r="K10" s="179">
        <f t="shared" si="1"/>
        <v>25.15</v>
      </c>
      <c r="L10" s="179">
        <f t="shared" si="1"/>
        <v>5.6</v>
      </c>
      <c r="M10" s="179">
        <f t="shared" si="1"/>
        <v>35.450000000000003</v>
      </c>
      <c r="N10" s="179">
        <f t="shared" si="1"/>
        <v>4.9812554465000005</v>
      </c>
      <c r="O10" s="179">
        <f t="shared" si="1"/>
        <v>10250</v>
      </c>
      <c r="P10" s="179">
        <f t="shared" si="1"/>
        <v>2.4</v>
      </c>
      <c r="Q10" s="179">
        <f t="shared" si="1"/>
        <v>6.2057583405000001</v>
      </c>
      <c r="R10" s="179">
        <f t="shared" si="1"/>
        <v>53.393000000000001</v>
      </c>
      <c r="S10" s="179">
        <f t="shared" si="1"/>
        <v>154.3125</v>
      </c>
      <c r="T10" s="179">
        <f t="shared" si="1"/>
        <v>1.2412611849999999</v>
      </c>
      <c r="U10" s="179">
        <f t="shared" si="1"/>
        <v>6.4976045239999998</v>
      </c>
      <c r="V10" s="179">
        <f t="shared" si="1"/>
        <v>2.9028</v>
      </c>
      <c r="W10" s="179">
        <f t="shared" si="1"/>
        <v>72.592000000000013</v>
      </c>
      <c r="X10" s="179">
        <f t="shared" si="1"/>
        <v>8.1748893579999997</v>
      </c>
      <c r="Y10" s="179">
        <f t="shared" si="1"/>
        <v>20</v>
      </c>
    </row>
    <row r="11" spans="1:25">
      <c r="A11" s="245"/>
      <c r="B11" s="69" t="s">
        <v>801</v>
      </c>
      <c r="C11" s="179">
        <f>STDEV(C3:C8)</f>
        <v>0.73339393688976362</v>
      </c>
      <c r="D11" s="179">
        <f t="shared" ref="D11:Y11" si="2">STDEV(D3:D8)</f>
        <v>0.68484791499037723</v>
      </c>
      <c r="E11" s="179">
        <f t="shared" si="2"/>
        <v>28432.587231320795</v>
      </c>
      <c r="F11" s="179">
        <f t="shared" si="2"/>
        <v>40016.77335818069</v>
      </c>
      <c r="G11" s="179">
        <f t="shared" si="2"/>
        <v>9.606024367151568E-2</v>
      </c>
      <c r="H11" s="179">
        <f t="shared" si="2"/>
        <v>0.76259207094399861</v>
      </c>
      <c r="I11" s="179">
        <f t="shared" si="2"/>
        <v>3.4351128074635335</v>
      </c>
      <c r="J11" s="179">
        <f t="shared" si="2"/>
        <v>0.41187755251428865</v>
      </c>
      <c r="K11" s="179">
        <f t="shared" si="2"/>
        <v>7.0044985545005103</v>
      </c>
      <c r="L11" s="179">
        <f t="shared" si="2"/>
        <v>5.5690813126283825</v>
      </c>
      <c r="M11" s="179">
        <f t="shared" si="2"/>
        <v>34.418057276183767</v>
      </c>
      <c r="N11" s="179">
        <f t="shared" si="2"/>
        <v>0.30551838030014511</v>
      </c>
      <c r="O11" s="179">
        <f t="shared" si="2"/>
        <v>8668.967643266411</v>
      </c>
      <c r="P11" s="179">
        <f t="shared" si="2"/>
        <v>1.1918123454078948</v>
      </c>
      <c r="Q11" s="179">
        <f t="shared" si="2"/>
        <v>1.0497054288065915</v>
      </c>
      <c r="R11" s="179">
        <f t="shared" si="2"/>
        <v>37.504909932523056</v>
      </c>
      <c r="S11" s="179">
        <f t="shared" si="2"/>
        <v>139.27987356781543</v>
      </c>
      <c r="T11" s="179">
        <f t="shared" si="2"/>
        <v>0.66187857824182339</v>
      </c>
      <c r="U11" s="179">
        <f t="shared" si="2"/>
        <v>1.0638280643779592</v>
      </c>
      <c r="V11" s="179">
        <f t="shared" si="2"/>
        <v>1.2720911015594227</v>
      </c>
      <c r="W11" s="179">
        <f t="shared" si="2"/>
        <v>75.851768608692751</v>
      </c>
      <c r="X11" s="179">
        <f t="shared" si="2"/>
        <v>0.42256064564171331</v>
      </c>
      <c r="Y11" s="179">
        <f t="shared" si="2"/>
        <v>8.010409893798613</v>
      </c>
    </row>
    <row r="12" spans="1:25">
      <c r="A12" s="245"/>
    </row>
    <row r="13" spans="1:25">
      <c r="A13" s="245"/>
    </row>
    <row r="14" spans="1:25">
      <c r="A14" s="245"/>
    </row>
    <row r="15" spans="1:25">
      <c r="A15" s="245"/>
    </row>
    <row r="16" spans="1:25">
      <c r="A16" s="245"/>
    </row>
    <row r="17" spans="1:1">
      <c r="A17" s="245"/>
    </row>
    <row r="18" spans="1:1">
      <c r="A18" s="246"/>
    </row>
    <row r="19" spans="1:1">
      <c r="A19" s="246"/>
    </row>
    <row r="20" spans="1:1">
      <c r="A20" s="246"/>
    </row>
    <row r="21" spans="1:1">
      <c r="A21" s="246"/>
    </row>
    <row r="22" spans="1:1">
      <c r="A22" s="246"/>
    </row>
    <row r="23" spans="1:1">
      <c r="A23" s="247"/>
    </row>
    <row r="24" spans="1:1">
      <c r="A24" s="247"/>
    </row>
    <row r="25" spans="1:1">
      <c r="A25" s="247"/>
    </row>
    <row r="26" spans="1:1">
      <c r="A26" s="247"/>
    </row>
    <row r="27" spans="1:1">
      <c r="A27" s="247"/>
    </row>
    <row r="28" spans="1:1">
      <c r="A28" s="242"/>
    </row>
    <row r="29" spans="1:1">
      <c r="A29" s="242"/>
    </row>
    <row r="30" spans="1:1">
      <c r="A30" s="242"/>
    </row>
    <row r="31" spans="1:1">
      <c r="A31" s="242"/>
    </row>
    <row r="32" spans="1:1">
      <c r="A32" s="242"/>
    </row>
    <row r="33" spans="1:1">
      <c r="A33" s="242"/>
    </row>
    <row r="34" spans="1:1">
      <c r="A34" s="67"/>
    </row>
  </sheetData>
  <mergeCells count="2">
    <mergeCell ref="B1:E1"/>
    <mergeCell ref="G1:P1"/>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B7E0EE"/>
  </sheetPr>
  <dimension ref="A1:M65"/>
  <sheetViews>
    <sheetView workbookViewId="0">
      <selection activeCell="J3" sqref="J3"/>
    </sheetView>
  </sheetViews>
  <sheetFormatPr defaultRowHeight="15"/>
  <cols>
    <col min="1" max="1" width="4.140625" customWidth="1"/>
    <col min="2" max="2" width="20.42578125" customWidth="1"/>
  </cols>
  <sheetData>
    <row r="1" spans="1:13" s="250" customFormat="1">
      <c r="A1" s="245"/>
      <c r="B1" s="248"/>
      <c r="C1" s="237"/>
      <c r="D1" s="237"/>
      <c r="E1" s="237"/>
      <c r="F1" s="237"/>
      <c r="G1" s="237"/>
      <c r="H1" s="237"/>
      <c r="I1" s="237"/>
      <c r="J1" s="237"/>
      <c r="K1" s="237"/>
      <c r="L1" s="237"/>
      <c r="M1" s="249"/>
    </row>
    <row r="2" spans="1:13">
      <c r="A2" s="245"/>
    </row>
    <row r="3" spans="1:13">
      <c r="A3" s="245"/>
      <c r="B3" s="402" t="s">
        <v>814</v>
      </c>
      <c r="C3" s="403"/>
      <c r="D3" s="403"/>
      <c r="E3" s="403"/>
      <c r="F3" s="403"/>
      <c r="G3" s="403"/>
      <c r="H3" s="403"/>
      <c r="I3" s="404"/>
    </row>
    <row r="4" spans="1:13">
      <c r="A4" s="245"/>
      <c r="B4" s="405"/>
      <c r="C4" s="406"/>
      <c r="D4" s="406"/>
      <c r="E4" s="406"/>
      <c r="F4" s="406"/>
      <c r="G4" s="406"/>
      <c r="H4" s="406"/>
      <c r="I4" s="407"/>
    </row>
    <row r="5" spans="1:13">
      <c r="A5" s="245"/>
      <c r="B5" s="391" t="s">
        <v>16</v>
      </c>
      <c r="C5" s="393" t="s">
        <v>764</v>
      </c>
      <c r="D5" s="393"/>
      <c r="E5" s="393"/>
      <c r="F5" s="393"/>
      <c r="G5" s="393"/>
      <c r="H5" s="393"/>
      <c r="I5" s="394"/>
    </row>
    <row r="6" spans="1:13">
      <c r="A6" s="245"/>
      <c r="B6" s="391"/>
      <c r="C6" s="393"/>
      <c r="D6" s="393"/>
      <c r="E6" s="393"/>
      <c r="F6" s="393"/>
      <c r="G6" s="393"/>
      <c r="H6" s="393"/>
      <c r="I6" s="394"/>
    </row>
    <row r="7" spans="1:13">
      <c r="A7" s="245"/>
      <c r="B7" s="391"/>
      <c r="C7" s="393"/>
      <c r="D7" s="393"/>
      <c r="E7" s="393"/>
      <c r="F7" s="393"/>
      <c r="G7" s="393"/>
      <c r="H7" s="393"/>
      <c r="I7" s="394"/>
    </row>
    <row r="8" spans="1:13">
      <c r="A8" s="245"/>
      <c r="B8" s="391" t="s">
        <v>17</v>
      </c>
      <c r="C8" s="393" t="s">
        <v>766</v>
      </c>
      <c r="D8" s="393"/>
      <c r="E8" s="393"/>
      <c r="F8" s="393"/>
      <c r="G8" s="393"/>
      <c r="H8" s="393"/>
      <c r="I8" s="394"/>
    </row>
    <row r="9" spans="1:13">
      <c r="A9" s="245"/>
      <c r="B9" s="391"/>
      <c r="C9" s="393"/>
      <c r="D9" s="393"/>
      <c r="E9" s="393"/>
      <c r="F9" s="393"/>
      <c r="G9" s="393"/>
      <c r="H9" s="393"/>
      <c r="I9" s="394"/>
    </row>
    <row r="10" spans="1:13">
      <c r="A10" s="245"/>
      <c r="B10" s="391"/>
      <c r="C10" s="393"/>
      <c r="D10" s="393"/>
      <c r="E10" s="393"/>
      <c r="F10" s="393"/>
      <c r="G10" s="393"/>
      <c r="H10" s="393"/>
      <c r="I10" s="394"/>
    </row>
    <row r="11" spans="1:13">
      <c r="A11" s="245"/>
      <c r="B11" s="391"/>
      <c r="C11" s="393"/>
      <c r="D11" s="393"/>
      <c r="E11" s="393"/>
      <c r="F11" s="393"/>
      <c r="G11" s="393"/>
      <c r="H11" s="393"/>
      <c r="I11" s="394"/>
    </row>
    <row r="12" spans="1:13">
      <c r="A12" s="245"/>
      <c r="B12" s="391" t="s">
        <v>769</v>
      </c>
      <c r="C12" s="386" t="s">
        <v>770</v>
      </c>
      <c r="D12" s="386"/>
      <c r="E12" s="386"/>
      <c r="F12" s="386"/>
      <c r="G12" s="386"/>
      <c r="H12" s="386"/>
      <c r="I12" s="387"/>
    </row>
    <row r="13" spans="1:13">
      <c r="A13" s="245"/>
      <c r="B13" s="391"/>
      <c r="C13" s="386"/>
      <c r="D13" s="386"/>
      <c r="E13" s="386"/>
      <c r="F13" s="386"/>
      <c r="G13" s="386"/>
      <c r="H13" s="386"/>
      <c r="I13" s="387"/>
    </row>
    <row r="14" spans="1:13">
      <c r="A14" s="245"/>
      <c r="B14" s="391"/>
      <c r="C14" s="386"/>
      <c r="D14" s="386"/>
      <c r="E14" s="386"/>
      <c r="F14" s="386"/>
      <c r="G14" s="386"/>
      <c r="H14" s="386"/>
      <c r="I14" s="387"/>
    </row>
    <row r="15" spans="1:13">
      <c r="A15" s="245"/>
      <c r="B15" s="391"/>
      <c r="C15" s="386"/>
      <c r="D15" s="386"/>
      <c r="E15" s="386"/>
      <c r="F15" s="386"/>
      <c r="G15" s="386"/>
      <c r="H15" s="386"/>
      <c r="I15" s="387"/>
    </row>
    <row r="16" spans="1:13">
      <c r="A16" s="245"/>
      <c r="B16" s="391" t="s">
        <v>185</v>
      </c>
      <c r="C16" s="393" t="s">
        <v>771</v>
      </c>
      <c r="D16" s="393"/>
      <c r="E16" s="393"/>
      <c r="F16" s="393"/>
      <c r="G16" s="393"/>
      <c r="H16" s="393"/>
      <c r="I16" s="394"/>
    </row>
    <row r="17" spans="1:9">
      <c r="A17" s="245"/>
      <c r="B17" s="391"/>
      <c r="C17" s="393"/>
      <c r="D17" s="393"/>
      <c r="E17" s="393"/>
      <c r="F17" s="393"/>
      <c r="G17" s="393"/>
      <c r="H17" s="393"/>
      <c r="I17" s="394"/>
    </row>
    <row r="18" spans="1:9">
      <c r="A18" s="245"/>
      <c r="B18" s="391"/>
      <c r="C18" s="393"/>
      <c r="D18" s="393"/>
      <c r="E18" s="393"/>
      <c r="F18" s="393"/>
      <c r="G18" s="393"/>
      <c r="H18" s="393"/>
      <c r="I18" s="394"/>
    </row>
    <row r="19" spans="1:9">
      <c r="A19" s="245"/>
      <c r="B19" s="391"/>
      <c r="C19" s="393"/>
      <c r="D19" s="393"/>
      <c r="E19" s="393"/>
      <c r="F19" s="393"/>
      <c r="G19" s="393"/>
      <c r="H19" s="393"/>
      <c r="I19" s="394"/>
    </row>
    <row r="20" spans="1:9">
      <c r="A20" s="245"/>
      <c r="B20" s="391"/>
      <c r="C20" s="393"/>
      <c r="D20" s="393"/>
      <c r="E20" s="393"/>
      <c r="F20" s="393"/>
      <c r="G20" s="393"/>
      <c r="H20" s="393"/>
      <c r="I20" s="394"/>
    </row>
    <row r="21" spans="1:9">
      <c r="A21" s="245"/>
      <c r="B21" s="391"/>
      <c r="C21" s="393"/>
      <c r="D21" s="393"/>
      <c r="E21" s="393"/>
      <c r="F21" s="393"/>
      <c r="G21" s="393"/>
      <c r="H21" s="393"/>
      <c r="I21" s="394"/>
    </row>
    <row r="22" spans="1:9">
      <c r="A22" s="245"/>
      <c r="B22" s="391"/>
      <c r="C22" s="393"/>
      <c r="D22" s="393"/>
      <c r="E22" s="393"/>
      <c r="F22" s="393"/>
      <c r="G22" s="393"/>
      <c r="H22" s="393"/>
      <c r="I22" s="394"/>
    </row>
    <row r="23" spans="1:9">
      <c r="A23" s="245"/>
      <c r="B23" s="391"/>
      <c r="C23" s="379" t="s">
        <v>780</v>
      </c>
      <c r="D23" s="380"/>
      <c r="E23" s="380"/>
      <c r="F23" s="380"/>
      <c r="G23" s="380"/>
      <c r="H23" s="380"/>
      <c r="I23" s="381"/>
    </row>
    <row r="24" spans="1:9">
      <c r="A24" s="245"/>
      <c r="B24" s="391"/>
      <c r="C24" s="379"/>
      <c r="D24" s="380"/>
      <c r="E24" s="380"/>
      <c r="F24" s="380"/>
      <c r="G24" s="380"/>
      <c r="H24" s="380"/>
      <c r="I24" s="381"/>
    </row>
    <row r="25" spans="1:9">
      <c r="A25" s="246"/>
      <c r="B25" s="391"/>
      <c r="C25" s="379"/>
      <c r="D25" s="380"/>
      <c r="E25" s="380"/>
      <c r="F25" s="380"/>
      <c r="G25" s="380"/>
      <c r="H25" s="380"/>
      <c r="I25" s="381"/>
    </row>
    <row r="26" spans="1:9">
      <c r="A26" s="246"/>
      <c r="B26" s="391"/>
      <c r="C26" s="379"/>
      <c r="D26" s="380"/>
      <c r="E26" s="380"/>
      <c r="F26" s="380"/>
      <c r="G26" s="380"/>
      <c r="H26" s="380"/>
      <c r="I26" s="381"/>
    </row>
    <row r="27" spans="1:9">
      <c r="A27" s="246"/>
      <c r="B27" s="391"/>
      <c r="C27" s="379"/>
      <c r="D27" s="380"/>
      <c r="E27" s="380"/>
      <c r="F27" s="380"/>
      <c r="G27" s="380"/>
      <c r="H27" s="380"/>
      <c r="I27" s="381"/>
    </row>
    <row r="28" spans="1:9">
      <c r="A28" s="246"/>
      <c r="B28" s="391"/>
      <c r="C28" s="395" t="s">
        <v>781</v>
      </c>
      <c r="D28" s="396"/>
      <c r="E28" s="396"/>
      <c r="F28" s="396"/>
      <c r="G28" s="396"/>
      <c r="H28" s="396"/>
      <c r="I28" s="397"/>
    </row>
    <row r="29" spans="1:9">
      <c r="A29" s="246"/>
      <c r="B29" s="391"/>
      <c r="C29" s="398"/>
      <c r="D29" s="393"/>
      <c r="E29" s="393"/>
      <c r="F29" s="393"/>
      <c r="G29" s="393"/>
      <c r="H29" s="393"/>
      <c r="I29" s="394"/>
    </row>
    <row r="30" spans="1:9">
      <c r="A30" s="247"/>
      <c r="B30" s="391"/>
      <c r="C30" s="399"/>
      <c r="D30" s="400"/>
      <c r="E30" s="400"/>
      <c r="F30" s="400"/>
      <c r="G30" s="400"/>
      <c r="H30" s="400"/>
      <c r="I30" s="401"/>
    </row>
    <row r="31" spans="1:9">
      <c r="A31" s="247"/>
      <c r="B31" s="391"/>
      <c r="C31" s="379" t="s">
        <v>772</v>
      </c>
      <c r="D31" s="380"/>
      <c r="E31" s="380"/>
      <c r="F31" s="380"/>
      <c r="G31" s="380"/>
      <c r="H31" s="380"/>
      <c r="I31" s="381"/>
    </row>
    <row r="32" spans="1:9">
      <c r="A32" s="247"/>
      <c r="B32" s="391"/>
      <c r="C32" s="379"/>
      <c r="D32" s="380"/>
      <c r="E32" s="380"/>
      <c r="F32" s="380"/>
      <c r="G32" s="380"/>
      <c r="H32" s="380"/>
      <c r="I32" s="381"/>
    </row>
    <row r="33" spans="1:9">
      <c r="A33" s="247"/>
      <c r="B33" s="391"/>
      <c r="C33" s="379"/>
      <c r="D33" s="380"/>
      <c r="E33" s="380"/>
      <c r="F33" s="380"/>
      <c r="G33" s="380"/>
      <c r="H33" s="380"/>
      <c r="I33" s="381"/>
    </row>
    <row r="34" spans="1:9">
      <c r="A34" s="247"/>
      <c r="B34" s="391"/>
      <c r="C34" s="379"/>
      <c r="D34" s="380"/>
      <c r="E34" s="380"/>
      <c r="F34" s="380"/>
      <c r="G34" s="380"/>
      <c r="H34" s="380"/>
      <c r="I34" s="381"/>
    </row>
    <row r="35" spans="1:9">
      <c r="A35" s="242"/>
      <c r="B35" s="391"/>
      <c r="C35" s="379" t="s">
        <v>773</v>
      </c>
      <c r="D35" s="380"/>
      <c r="E35" s="380"/>
      <c r="F35" s="380"/>
      <c r="G35" s="380"/>
      <c r="H35" s="380"/>
      <c r="I35" s="381"/>
    </row>
    <row r="36" spans="1:9">
      <c r="A36" s="242"/>
      <c r="B36" s="391"/>
      <c r="C36" s="379"/>
      <c r="D36" s="380"/>
      <c r="E36" s="380"/>
      <c r="F36" s="380"/>
      <c r="G36" s="380"/>
      <c r="H36" s="380"/>
      <c r="I36" s="381"/>
    </row>
    <row r="37" spans="1:9">
      <c r="A37" s="242"/>
      <c r="B37" s="391"/>
      <c r="C37" s="379"/>
      <c r="D37" s="380"/>
      <c r="E37" s="380"/>
      <c r="F37" s="380"/>
      <c r="G37" s="380"/>
      <c r="H37" s="380"/>
      <c r="I37" s="381"/>
    </row>
    <row r="38" spans="1:9">
      <c r="A38" s="242"/>
      <c r="B38" s="391"/>
      <c r="C38" s="379"/>
      <c r="D38" s="380"/>
      <c r="E38" s="380"/>
      <c r="F38" s="380"/>
      <c r="G38" s="380"/>
      <c r="H38" s="380"/>
      <c r="I38" s="381"/>
    </row>
    <row r="39" spans="1:9">
      <c r="A39" s="242"/>
      <c r="B39" s="391"/>
      <c r="C39" s="379"/>
      <c r="D39" s="380"/>
      <c r="E39" s="380"/>
      <c r="F39" s="380"/>
      <c r="G39" s="380"/>
      <c r="H39" s="380"/>
      <c r="I39" s="381"/>
    </row>
    <row r="40" spans="1:9">
      <c r="A40" s="242"/>
      <c r="B40" s="391"/>
      <c r="C40" s="395" t="s">
        <v>774</v>
      </c>
      <c r="D40" s="396"/>
      <c r="E40" s="396"/>
      <c r="F40" s="396"/>
      <c r="G40" s="396"/>
      <c r="H40" s="396"/>
      <c r="I40" s="397"/>
    </row>
    <row r="41" spans="1:9">
      <c r="B41" s="391"/>
      <c r="C41" s="398"/>
      <c r="D41" s="393"/>
      <c r="E41" s="393"/>
      <c r="F41" s="393"/>
      <c r="G41" s="393"/>
      <c r="H41" s="393"/>
      <c r="I41" s="394"/>
    </row>
    <row r="42" spans="1:9">
      <c r="B42" s="391"/>
      <c r="C42" s="398"/>
      <c r="D42" s="393"/>
      <c r="E42" s="393"/>
      <c r="F42" s="393"/>
      <c r="G42" s="393"/>
      <c r="H42" s="393"/>
      <c r="I42" s="394"/>
    </row>
    <row r="43" spans="1:9">
      <c r="B43" s="391"/>
      <c r="C43" s="399"/>
      <c r="D43" s="400"/>
      <c r="E43" s="400"/>
      <c r="F43" s="400"/>
      <c r="G43" s="400"/>
      <c r="H43" s="400"/>
      <c r="I43" s="401"/>
    </row>
    <row r="44" spans="1:9">
      <c r="B44" s="391"/>
      <c r="C44" s="379" t="s">
        <v>775</v>
      </c>
      <c r="D44" s="380"/>
      <c r="E44" s="380"/>
      <c r="F44" s="380"/>
      <c r="G44" s="380"/>
      <c r="H44" s="380"/>
      <c r="I44" s="381"/>
    </row>
    <row r="45" spans="1:9">
      <c r="B45" s="391"/>
      <c r="C45" s="379"/>
      <c r="D45" s="380"/>
      <c r="E45" s="380"/>
      <c r="F45" s="380"/>
      <c r="G45" s="380"/>
      <c r="H45" s="380"/>
      <c r="I45" s="381"/>
    </row>
    <row r="46" spans="1:9">
      <c r="B46" s="391"/>
      <c r="C46" s="379"/>
      <c r="D46" s="380"/>
      <c r="E46" s="380"/>
      <c r="F46" s="380"/>
      <c r="G46" s="380"/>
      <c r="H46" s="380"/>
      <c r="I46" s="381"/>
    </row>
    <row r="47" spans="1:9">
      <c r="B47" s="391"/>
      <c r="C47" s="379"/>
      <c r="D47" s="380"/>
      <c r="E47" s="380"/>
      <c r="F47" s="380"/>
      <c r="G47" s="380"/>
      <c r="H47" s="380"/>
      <c r="I47" s="381"/>
    </row>
    <row r="48" spans="1:9">
      <c r="B48" s="391"/>
      <c r="C48" s="379" t="s">
        <v>776</v>
      </c>
      <c r="D48" s="380"/>
      <c r="E48" s="380"/>
      <c r="F48" s="380"/>
      <c r="G48" s="380"/>
      <c r="H48" s="380"/>
      <c r="I48" s="381"/>
    </row>
    <row r="49" spans="2:9">
      <c r="B49" s="391"/>
      <c r="C49" s="379"/>
      <c r="D49" s="380"/>
      <c r="E49" s="380"/>
      <c r="F49" s="380"/>
      <c r="G49" s="380"/>
      <c r="H49" s="380"/>
      <c r="I49" s="381"/>
    </row>
    <row r="50" spans="2:9">
      <c r="B50" s="391"/>
      <c r="C50" s="379"/>
      <c r="D50" s="380"/>
      <c r="E50" s="380"/>
      <c r="F50" s="380"/>
      <c r="G50" s="380"/>
      <c r="H50" s="380"/>
      <c r="I50" s="381"/>
    </row>
    <row r="51" spans="2:9">
      <c r="B51" s="391"/>
      <c r="C51" s="379"/>
      <c r="D51" s="380"/>
      <c r="E51" s="380"/>
      <c r="F51" s="380"/>
      <c r="G51" s="380"/>
      <c r="H51" s="380"/>
      <c r="I51" s="381"/>
    </row>
    <row r="52" spans="2:9">
      <c r="B52" s="391"/>
      <c r="C52" s="379" t="s">
        <v>777</v>
      </c>
      <c r="D52" s="380"/>
      <c r="E52" s="380"/>
      <c r="F52" s="380"/>
      <c r="G52" s="380"/>
      <c r="H52" s="380"/>
      <c r="I52" s="381"/>
    </row>
    <row r="53" spans="2:9">
      <c r="B53" s="391"/>
      <c r="C53" s="379"/>
      <c r="D53" s="380"/>
      <c r="E53" s="380"/>
      <c r="F53" s="380"/>
      <c r="G53" s="380"/>
      <c r="H53" s="380"/>
      <c r="I53" s="381"/>
    </row>
    <row r="54" spans="2:9">
      <c r="B54" s="391"/>
      <c r="C54" s="379"/>
      <c r="D54" s="380"/>
      <c r="E54" s="380"/>
      <c r="F54" s="380"/>
      <c r="G54" s="380"/>
      <c r="H54" s="380"/>
      <c r="I54" s="381"/>
    </row>
    <row r="55" spans="2:9">
      <c r="B55" s="391"/>
      <c r="C55" s="379"/>
      <c r="D55" s="380"/>
      <c r="E55" s="380"/>
      <c r="F55" s="380"/>
      <c r="G55" s="380"/>
      <c r="H55" s="380"/>
      <c r="I55" s="381"/>
    </row>
    <row r="56" spans="2:9">
      <c r="B56" s="391"/>
      <c r="C56" s="379" t="s">
        <v>778</v>
      </c>
      <c r="D56" s="380"/>
      <c r="E56" s="380"/>
      <c r="F56" s="380"/>
      <c r="G56" s="380"/>
      <c r="H56" s="380"/>
      <c r="I56" s="381"/>
    </row>
    <row r="57" spans="2:9">
      <c r="B57" s="391"/>
      <c r="C57" s="379"/>
      <c r="D57" s="380"/>
      <c r="E57" s="380"/>
      <c r="F57" s="380"/>
      <c r="G57" s="380"/>
      <c r="H57" s="380"/>
      <c r="I57" s="381"/>
    </row>
    <row r="58" spans="2:9">
      <c r="B58" s="391"/>
      <c r="C58" s="379"/>
      <c r="D58" s="380"/>
      <c r="E58" s="380"/>
      <c r="F58" s="380"/>
      <c r="G58" s="380"/>
      <c r="H58" s="380"/>
      <c r="I58" s="381"/>
    </row>
    <row r="59" spans="2:9">
      <c r="B59" s="391"/>
      <c r="C59" s="379" t="s">
        <v>779</v>
      </c>
      <c r="D59" s="380"/>
      <c r="E59" s="380"/>
      <c r="F59" s="380"/>
      <c r="G59" s="380"/>
      <c r="H59" s="380"/>
      <c r="I59" s="381"/>
    </row>
    <row r="60" spans="2:9">
      <c r="B60" s="391"/>
      <c r="C60" s="379"/>
      <c r="D60" s="380"/>
      <c r="E60" s="380"/>
      <c r="F60" s="380"/>
      <c r="G60" s="380"/>
      <c r="H60" s="380"/>
      <c r="I60" s="381"/>
    </row>
    <row r="61" spans="2:9">
      <c r="B61" s="391"/>
      <c r="C61" s="379"/>
      <c r="D61" s="380"/>
      <c r="E61" s="380"/>
      <c r="F61" s="380"/>
      <c r="G61" s="380"/>
      <c r="H61" s="380"/>
      <c r="I61" s="381"/>
    </row>
    <row r="62" spans="2:9">
      <c r="B62" s="391"/>
      <c r="C62" s="382" t="s">
        <v>798</v>
      </c>
      <c r="D62" s="383"/>
      <c r="E62" s="383"/>
      <c r="F62" s="383"/>
      <c r="G62" s="383"/>
      <c r="H62" s="383"/>
      <c r="I62" s="384"/>
    </row>
    <row r="63" spans="2:9">
      <c r="B63" s="391"/>
      <c r="C63" s="385"/>
      <c r="D63" s="386"/>
      <c r="E63" s="386"/>
      <c r="F63" s="386"/>
      <c r="G63" s="386"/>
      <c r="H63" s="386"/>
      <c r="I63" s="387"/>
    </row>
    <row r="64" spans="2:9">
      <c r="B64" s="391"/>
      <c r="C64" s="385"/>
      <c r="D64" s="386"/>
      <c r="E64" s="386"/>
      <c r="F64" s="386"/>
      <c r="G64" s="386"/>
      <c r="H64" s="386"/>
      <c r="I64" s="387"/>
    </row>
    <row r="65" spans="2:9">
      <c r="B65" s="392"/>
      <c r="C65" s="388"/>
      <c r="D65" s="389"/>
      <c r="E65" s="389"/>
      <c r="F65" s="389"/>
      <c r="G65" s="389"/>
      <c r="H65" s="389"/>
      <c r="I65" s="390"/>
    </row>
  </sheetData>
  <mergeCells count="20">
    <mergeCell ref="B12:B15"/>
    <mergeCell ref="C12:I15"/>
    <mergeCell ref="B3:I4"/>
    <mergeCell ref="B5:B7"/>
    <mergeCell ref="C5:I7"/>
    <mergeCell ref="B8:B11"/>
    <mergeCell ref="C8:I11"/>
    <mergeCell ref="C56:I58"/>
    <mergeCell ref="C59:I61"/>
    <mergeCell ref="C62:I65"/>
    <mergeCell ref="B16:B65"/>
    <mergeCell ref="C16:I22"/>
    <mergeCell ref="C23:I27"/>
    <mergeCell ref="C28:I30"/>
    <mergeCell ref="C31:I34"/>
    <mergeCell ref="C35:I39"/>
    <mergeCell ref="C40:I43"/>
    <mergeCell ref="C44:I47"/>
    <mergeCell ref="C48:I51"/>
    <mergeCell ref="C52:I5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ED9D19"/>
  </sheetPr>
  <dimension ref="A1:S92"/>
  <sheetViews>
    <sheetView workbookViewId="0">
      <selection activeCell="B8" sqref="B8"/>
    </sheetView>
  </sheetViews>
  <sheetFormatPr defaultRowHeight="15"/>
  <cols>
    <col min="1" max="1" width="4.28515625" style="69" customWidth="1"/>
    <col min="2" max="2" width="27.42578125" style="236" customWidth="1"/>
    <col min="3" max="4" width="9.140625" style="236"/>
    <col min="5" max="5" width="7.5703125" style="236" customWidth="1"/>
    <col min="6" max="16384" width="9.140625" style="236"/>
  </cols>
  <sheetData>
    <row r="1" spans="1:19" ht="15" customHeight="1">
      <c r="A1" s="245"/>
      <c r="B1" s="279" t="s">
        <v>563</v>
      </c>
      <c r="C1" s="280"/>
      <c r="D1" s="280"/>
      <c r="E1" s="281"/>
      <c r="F1" s="288" t="s">
        <v>826</v>
      </c>
      <c r="G1" s="289"/>
      <c r="H1" s="289"/>
      <c r="I1" s="289"/>
      <c r="J1" s="289"/>
      <c r="K1" s="289"/>
      <c r="L1" s="289"/>
      <c r="M1" s="289"/>
      <c r="N1" s="289"/>
      <c r="O1" s="289"/>
      <c r="P1" s="289"/>
      <c r="Q1" s="289"/>
      <c r="R1" s="254"/>
      <c r="S1" s="255"/>
    </row>
    <row r="2" spans="1:19" ht="15" customHeight="1">
      <c r="A2" s="245"/>
      <c r="B2" s="282"/>
      <c r="C2" s="283"/>
      <c r="D2" s="283"/>
      <c r="E2" s="284"/>
      <c r="F2" s="290"/>
      <c r="G2" s="291"/>
      <c r="H2" s="291"/>
      <c r="I2" s="291"/>
      <c r="J2" s="291"/>
      <c r="K2" s="291"/>
      <c r="L2" s="291"/>
      <c r="M2" s="291"/>
      <c r="N2" s="291"/>
      <c r="O2" s="291"/>
      <c r="P2" s="291"/>
      <c r="Q2" s="291"/>
      <c r="R2" s="256"/>
      <c r="S2" s="257"/>
    </row>
    <row r="3" spans="1:19" ht="15" customHeight="1">
      <c r="A3" s="245"/>
      <c r="B3" s="285"/>
      <c r="C3" s="286"/>
      <c r="D3" s="286"/>
      <c r="E3" s="287"/>
      <c r="F3" s="292"/>
      <c r="G3" s="293"/>
      <c r="H3" s="293"/>
      <c r="I3" s="293"/>
      <c r="J3" s="293"/>
      <c r="K3" s="293"/>
      <c r="L3" s="293"/>
      <c r="M3" s="293"/>
      <c r="N3" s="293"/>
      <c r="O3" s="293"/>
      <c r="P3" s="293"/>
      <c r="Q3" s="293"/>
      <c r="R3" s="258"/>
      <c r="S3" s="259"/>
    </row>
    <row r="4" spans="1:19">
      <c r="A4" s="245"/>
      <c r="B4" s="295" t="s">
        <v>16</v>
      </c>
      <c r="C4" s="295" t="s">
        <v>185</v>
      </c>
      <c r="D4" s="295" t="s">
        <v>17</v>
      </c>
      <c r="E4" s="260"/>
      <c r="F4" s="261"/>
      <c r="G4" s="261"/>
      <c r="H4" s="261"/>
      <c r="I4" s="261"/>
      <c r="J4" s="261"/>
      <c r="K4" s="261"/>
      <c r="L4" s="262"/>
      <c r="M4" s="262"/>
      <c r="N4" s="262"/>
      <c r="O4" s="262"/>
      <c r="P4" s="262"/>
      <c r="Q4" s="262"/>
      <c r="R4" s="262"/>
      <c r="S4" s="263"/>
    </row>
    <row r="5" spans="1:19">
      <c r="A5" s="245"/>
      <c r="B5" s="295"/>
      <c r="C5" s="295"/>
      <c r="D5" s="295"/>
      <c r="E5" s="264" t="s">
        <v>818</v>
      </c>
      <c r="F5" s="294">
        <v>1997</v>
      </c>
      <c r="G5" s="294"/>
      <c r="H5" s="294"/>
      <c r="I5" s="294"/>
      <c r="J5" s="294">
        <v>1999</v>
      </c>
      <c r="K5" s="294"/>
      <c r="L5" s="294">
        <v>2001</v>
      </c>
      <c r="M5" s="294"/>
      <c r="N5" s="294">
        <v>2003</v>
      </c>
      <c r="O5" s="294"/>
      <c r="P5" s="294">
        <v>2005</v>
      </c>
      <c r="Q5" s="294"/>
      <c r="R5" s="294">
        <v>2007</v>
      </c>
      <c r="S5" s="294"/>
    </row>
    <row r="6" spans="1:19">
      <c r="A6" s="245"/>
      <c r="B6" s="295"/>
      <c r="C6" s="295"/>
      <c r="D6" s="295"/>
      <c r="E6" s="264" t="s">
        <v>819</v>
      </c>
      <c r="F6" s="294" t="s">
        <v>820</v>
      </c>
      <c r="G6" s="294"/>
      <c r="H6" s="294" t="s">
        <v>821</v>
      </c>
      <c r="I6" s="294"/>
      <c r="J6" s="265" t="s">
        <v>820</v>
      </c>
      <c r="K6" s="265" t="s">
        <v>821</v>
      </c>
      <c r="L6" s="265" t="s">
        <v>820</v>
      </c>
      <c r="M6" s="265" t="s">
        <v>822</v>
      </c>
      <c r="N6" s="265" t="s">
        <v>820</v>
      </c>
      <c r="O6" s="265" t="s">
        <v>821</v>
      </c>
      <c r="P6" s="265" t="s">
        <v>820</v>
      </c>
      <c r="Q6" s="265" t="s">
        <v>822</v>
      </c>
      <c r="R6" s="265" t="s">
        <v>820</v>
      </c>
      <c r="S6" s="265" t="s">
        <v>822</v>
      </c>
    </row>
    <row r="7" spans="1:19" ht="15.75" customHeight="1">
      <c r="A7" s="245"/>
      <c r="B7" s="295"/>
      <c r="C7" s="295"/>
      <c r="D7" s="295"/>
      <c r="E7" s="266" t="s">
        <v>823</v>
      </c>
      <c r="F7" s="267">
        <v>1</v>
      </c>
      <c r="G7" s="267">
        <v>2</v>
      </c>
      <c r="H7" s="267">
        <v>1</v>
      </c>
      <c r="I7" s="267">
        <v>2</v>
      </c>
      <c r="J7" s="267">
        <v>1</v>
      </c>
      <c r="K7" s="267">
        <v>1</v>
      </c>
      <c r="L7" s="267">
        <v>1</v>
      </c>
      <c r="M7" s="267">
        <v>1</v>
      </c>
      <c r="N7" s="267">
        <v>1</v>
      </c>
      <c r="O7" s="267">
        <v>1</v>
      </c>
      <c r="P7" s="267">
        <v>1</v>
      </c>
      <c r="Q7" s="267">
        <v>1</v>
      </c>
      <c r="R7" s="267">
        <v>1</v>
      </c>
      <c r="S7" s="267">
        <v>1</v>
      </c>
    </row>
    <row r="8" spans="1:19">
      <c r="A8" s="245"/>
      <c r="B8" s="228" t="s">
        <v>110</v>
      </c>
      <c r="C8" s="268" t="s">
        <v>202</v>
      </c>
      <c r="D8" s="268" t="s">
        <v>111</v>
      </c>
      <c r="E8" s="268"/>
      <c r="F8" s="268"/>
      <c r="G8" s="268"/>
      <c r="H8" s="268"/>
      <c r="I8" s="268"/>
      <c r="J8" s="268"/>
      <c r="K8" s="268"/>
      <c r="L8" s="268"/>
      <c r="M8" s="268"/>
      <c r="N8" s="268"/>
      <c r="O8" s="268"/>
      <c r="P8" s="268"/>
      <c r="Q8" s="268"/>
      <c r="R8" s="268">
        <v>1</v>
      </c>
      <c r="S8" s="268">
        <v>1</v>
      </c>
    </row>
    <row r="9" spans="1:19">
      <c r="A9" s="245"/>
      <c r="B9" s="229" t="s">
        <v>148</v>
      </c>
      <c r="C9" s="269"/>
      <c r="D9" s="269" t="s">
        <v>149</v>
      </c>
      <c r="E9" s="269"/>
      <c r="F9" s="269"/>
      <c r="G9" s="269"/>
      <c r="H9" s="269"/>
      <c r="I9" s="269"/>
      <c r="J9" s="269"/>
      <c r="K9" s="269"/>
      <c r="L9" s="269"/>
      <c r="M9" s="269"/>
      <c r="N9" s="269"/>
      <c r="O9" s="269"/>
      <c r="P9" s="269">
        <v>1</v>
      </c>
      <c r="Q9" s="269"/>
      <c r="R9" s="269"/>
      <c r="S9" s="269"/>
    </row>
    <row r="10" spans="1:19">
      <c r="A10" s="245"/>
      <c r="B10" s="229" t="s">
        <v>34</v>
      </c>
      <c r="C10" s="269"/>
      <c r="D10" s="269" t="s">
        <v>35</v>
      </c>
      <c r="E10" s="269"/>
      <c r="F10" s="269"/>
      <c r="G10" s="269"/>
      <c r="H10" s="269"/>
      <c r="I10" s="269"/>
      <c r="J10" s="269"/>
      <c r="K10" s="269"/>
      <c r="L10" s="269"/>
      <c r="M10" s="269"/>
      <c r="N10" s="269"/>
      <c r="O10" s="269"/>
      <c r="P10" s="269">
        <v>1</v>
      </c>
      <c r="Q10" s="269">
        <v>2</v>
      </c>
      <c r="R10" s="269"/>
      <c r="S10" s="269"/>
    </row>
    <row r="11" spans="1:19">
      <c r="A11" s="245"/>
      <c r="B11" s="229" t="s">
        <v>52</v>
      </c>
      <c r="C11" s="269" t="s">
        <v>208</v>
      </c>
      <c r="D11" s="269" t="s">
        <v>53</v>
      </c>
      <c r="E11" s="269"/>
      <c r="F11" s="269"/>
      <c r="G11" s="269"/>
      <c r="H11" s="269"/>
      <c r="I11" s="269"/>
      <c r="J11" s="269"/>
      <c r="K11" s="269"/>
      <c r="L11" s="269"/>
      <c r="M11" s="269"/>
      <c r="N11" s="269"/>
      <c r="O11" s="269"/>
      <c r="P11" s="269">
        <v>3</v>
      </c>
      <c r="Q11" s="269">
        <v>2</v>
      </c>
      <c r="R11" s="269"/>
      <c r="S11" s="269"/>
    </row>
    <row r="12" spans="1:19">
      <c r="A12" s="245"/>
      <c r="B12" s="229" t="s">
        <v>88</v>
      </c>
      <c r="C12" s="269" t="s">
        <v>204</v>
      </c>
      <c r="D12" s="269" t="s">
        <v>89</v>
      </c>
      <c r="E12" s="269"/>
      <c r="F12" s="269"/>
      <c r="G12" s="269"/>
      <c r="H12" s="269"/>
      <c r="I12" s="269"/>
      <c r="J12" s="269"/>
      <c r="K12" s="269"/>
      <c r="L12" s="269"/>
      <c r="M12" s="269"/>
      <c r="N12" s="269"/>
      <c r="O12" s="269"/>
      <c r="P12" s="269">
        <v>1</v>
      </c>
      <c r="Q12" s="269"/>
      <c r="R12" s="269"/>
      <c r="S12" s="269"/>
    </row>
    <row r="13" spans="1:19">
      <c r="A13" s="245"/>
      <c r="B13" s="229" t="s">
        <v>152</v>
      </c>
      <c r="C13" s="269"/>
      <c r="D13" s="269" t="s">
        <v>153</v>
      </c>
      <c r="E13" s="269"/>
      <c r="F13" s="269"/>
      <c r="G13" s="269"/>
      <c r="H13" s="269"/>
      <c r="I13" s="269"/>
      <c r="J13" s="269"/>
      <c r="K13" s="269"/>
      <c r="L13" s="269"/>
      <c r="M13" s="269"/>
      <c r="N13" s="269"/>
      <c r="O13" s="269"/>
      <c r="P13" s="269">
        <v>2</v>
      </c>
      <c r="Q13" s="269">
        <v>2</v>
      </c>
      <c r="R13" s="269"/>
      <c r="S13" s="269"/>
    </row>
    <row r="14" spans="1:19">
      <c r="A14" s="245"/>
      <c r="B14" s="229" t="s">
        <v>90</v>
      </c>
      <c r="C14" s="269" t="s">
        <v>204</v>
      </c>
      <c r="D14" s="269" t="s">
        <v>91</v>
      </c>
      <c r="E14" s="269"/>
      <c r="F14" s="269"/>
      <c r="G14" s="269"/>
      <c r="H14" s="269"/>
      <c r="I14" s="269"/>
      <c r="J14" s="269"/>
      <c r="K14" s="269"/>
      <c r="L14" s="269"/>
      <c r="M14" s="269"/>
      <c r="N14" s="269"/>
      <c r="O14" s="269"/>
      <c r="P14" s="269">
        <v>1</v>
      </c>
      <c r="Q14" s="269">
        <v>1</v>
      </c>
      <c r="R14" s="269"/>
      <c r="S14" s="269"/>
    </row>
    <row r="15" spans="1:19">
      <c r="A15" s="245"/>
      <c r="B15" s="229" t="s">
        <v>78</v>
      </c>
      <c r="C15" s="269" t="s">
        <v>202</v>
      </c>
      <c r="D15" s="269" t="s">
        <v>79</v>
      </c>
      <c r="E15" s="269"/>
      <c r="F15" s="269">
        <v>3</v>
      </c>
      <c r="G15" s="269">
        <v>3</v>
      </c>
      <c r="H15" s="269">
        <v>3</v>
      </c>
      <c r="I15" s="269">
        <v>4</v>
      </c>
      <c r="J15" s="269">
        <v>4</v>
      </c>
      <c r="K15" s="269">
        <v>4</v>
      </c>
      <c r="L15" s="269"/>
      <c r="M15" s="269"/>
      <c r="N15" s="269"/>
      <c r="O15" s="269"/>
      <c r="P15" s="269"/>
      <c r="Q15" s="269"/>
      <c r="R15" s="269">
        <v>3</v>
      </c>
      <c r="S15" s="269">
        <v>2</v>
      </c>
    </row>
    <row r="16" spans="1:19">
      <c r="A16" s="245"/>
      <c r="B16" s="229" t="s">
        <v>54</v>
      </c>
      <c r="C16" s="269" t="s">
        <v>202</v>
      </c>
      <c r="D16" s="269" t="s">
        <v>55</v>
      </c>
      <c r="E16" s="269"/>
      <c r="F16" s="269">
        <v>1</v>
      </c>
      <c r="G16" s="269">
        <v>1</v>
      </c>
      <c r="H16" s="269">
        <v>2</v>
      </c>
      <c r="I16" s="269">
        <v>1</v>
      </c>
      <c r="J16" s="269">
        <v>3</v>
      </c>
      <c r="K16" s="269">
        <v>3</v>
      </c>
      <c r="L16" s="269">
        <v>3</v>
      </c>
      <c r="M16" s="269">
        <v>3</v>
      </c>
      <c r="N16" s="269">
        <v>3</v>
      </c>
      <c r="O16" s="269">
        <v>3</v>
      </c>
      <c r="P16" s="269"/>
      <c r="Q16" s="269"/>
      <c r="R16" s="269">
        <v>1</v>
      </c>
      <c r="S16" s="269">
        <v>2</v>
      </c>
    </row>
    <row r="17" spans="1:19">
      <c r="A17" s="245"/>
      <c r="B17" s="229" t="s">
        <v>164</v>
      </c>
      <c r="C17" s="269"/>
      <c r="D17" s="269" t="s">
        <v>165</v>
      </c>
      <c r="E17" s="269"/>
      <c r="F17" s="269"/>
      <c r="G17" s="269"/>
      <c r="H17" s="269"/>
      <c r="I17" s="269"/>
      <c r="J17" s="269"/>
      <c r="K17" s="269"/>
      <c r="L17" s="269"/>
      <c r="M17" s="269"/>
      <c r="N17" s="269"/>
      <c r="O17" s="269"/>
      <c r="P17" s="269">
        <v>2</v>
      </c>
      <c r="Q17" s="269"/>
      <c r="R17" s="269"/>
      <c r="S17" s="269"/>
    </row>
    <row r="18" spans="1:19">
      <c r="A18" s="245"/>
      <c r="B18" s="229" t="s">
        <v>84</v>
      </c>
      <c r="C18" s="269" t="s">
        <v>204</v>
      </c>
      <c r="D18" s="269" t="s">
        <v>85</v>
      </c>
      <c r="E18" s="269"/>
      <c r="F18" s="269">
        <v>4</v>
      </c>
      <c r="G18" s="269">
        <v>4</v>
      </c>
      <c r="H18" s="269">
        <v>4</v>
      </c>
      <c r="I18" s="269">
        <v>4</v>
      </c>
      <c r="J18" s="269">
        <v>4</v>
      </c>
      <c r="K18" s="269">
        <v>3</v>
      </c>
      <c r="L18" s="269"/>
      <c r="M18" s="269"/>
      <c r="N18" s="269"/>
      <c r="O18" s="269"/>
      <c r="P18" s="269">
        <v>3</v>
      </c>
      <c r="Q18" s="269">
        <v>3</v>
      </c>
      <c r="R18" s="269"/>
      <c r="S18" s="269"/>
    </row>
    <row r="19" spans="1:19">
      <c r="A19" s="245"/>
      <c r="B19" s="229" t="s">
        <v>154</v>
      </c>
      <c r="C19" s="269" t="s">
        <v>204</v>
      </c>
      <c r="D19" s="269" t="s">
        <v>155</v>
      </c>
      <c r="E19" s="269"/>
      <c r="F19" s="269"/>
      <c r="G19" s="269"/>
      <c r="H19" s="269"/>
      <c r="I19" s="269"/>
      <c r="J19" s="269"/>
      <c r="K19" s="269"/>
      <c r="L19" s="269"/>
      <c r="M19" s="269"/>
      <c r="N19" s="269"/>
      <c r="O19" s="269"/>
      <c r="P19" s="269"/>
      <c r="Q19" s="269">
        <v>1</v>
      </c>
      <c r="R19" s="269"/>
      <c r="S19" s="269"/>
    </row>
    <row r="20" spans="1:19">
      <c r="A20" s="245"/>
      <c r="B20" s="229" t="s">
        <v>22</v>
      </c>
      <c r="C20" s="269"/>
      <c r="D20" s="269" t="s">
        <v>23</v>
      </c>
      <c r="E20" s="269"/>
      <c r="F20" s="269"/>
      <c r="G20" s="269"/>
      <c r="H20" s="269"/>
      <c r="I20" s="269"/>
      <c r="J20" s="269"/>
      <c r="K20" s="269"/>
      <c r="L20" s="269"/>
      <c r="M20" s="269"/>
      <c r="N20" s="269"/>
      <c r="O20" s="269"/>
      <c r="P20" s="269"/>
      <c r="Q20" s="269">
        <v>1</v>
      </c>
      <c r="R20" s="269"/>
      <c r="S20" s="269"/>
    </row>
    <row r="21" spans="1:19">
      <c r="A21" s="246"/>
      <c r="B21" s="229" t="s">
        <v>102</v>
      </c>
      <c r="C21" s="269" t="s">
        <v>202</v>
      </c>
      <c r="D21" s="269" t="s">
        <v>103</v>
      </c>
      <c r="E21" s="269"/>
      <c r="F21" s="269">
        <v>1</v>
      </c>
      <c r="G21" s="269"/>
      <c r="H21" s="269"/>
      <c r="I21" s="269"/>
      <c r="J21" s="269">
        <v>1</v>
      </c>
      <c r="K21" s="269"/>
      <c r="L21" s="269"/>
      <c r="M21" s="269"/>
      <c r="N21" s="269"/>
      <c r="O21" s="269"/>
      <c r="P21" s="269"/>
      <c r="Q21" s="269"/>
      <c r="R21" s="269"/>
      <c r="S21" s="269"/>
    </row>
    <row r="22" spans="1:19">
      <c r="A22" s="246"/>
      <c r="B22" s="229" t="s">
        <v>104</v>
      </c>
      <c r="C22" s="269" t="s">
        <v>202</v>
      </c>
      <c r="D22" s="269" t="s">
        <v>105</v>
      </c>
      <c r="E22" s="269"/>
      <c r="F22" s="269"/>
      <c r="G22" s="269"/>
      <c r="H22" s="269"/>
      <c r="I22" s="269"/>
      <c r="J22" s="269"/>
      <c r="K22" s="269"/>
      <c r="L22" s="269"/>
      <c r="M22" s="269"/>
      <c r="N22" s="269"/>
      <c r="O22" s="269"/>
      <c r="P22" s="269"/>
      <c r="Q22" s="269"/>
      <c r="R22" s="269">
        <v>1</v>
      </c>
      <c r="S22" s="269"/>
    </row>
    <row r="23" spans="1:19">
      <c r="A23" s="246"/>
      <c r="B23" s="229" t="s">
        <v>166</v>
      </c>
      <c r="C23" s="269"/>
      <c r="D23" s="269" t="s">
        <v>167</v>
      </c>
      <c r="E23" s="269"/>
      <c r="F23" s="269"/>
      <c r="G23" s="269">
        <v>2</v>
      </c>
      <c r="H23" s="269"/>
      <c r="I23" s="269">
        <v>2</v>
      </c>
      <c r="J23" s="269"/>
      <c r="K23" s="269">
        <v>2</v>
      </c>
      <c r="L23" s="269"/>
      <c r="M23" s="269"/>
      <c r="N23" s="269"/>
      <c r="O23" s="269"/>
      <c r="P23" s="269"/>
      <c r="Q23" s="269"/>
      <c r="R23" s="269"/>
      <c r="S23" s="269"/>
    </row>
    <row r="24" spans="1:19">
      <c r="A24" s="246"/>
      <c r="B24" s="229" t="s">
        <v>26</v>
      </c>
      <c r="C24" s="269" t="s">
        <v>202</v>
      </c>
      <c r="D24" s="269" t="s">
        <v>27</v>
      </c>
      <c r="E24" s="269"/>
      <c r="F24" s="269"/>
      <c r="G24" s="269"/>
      <c r="H24" s="269"/>
      <c r="I24" s="269"/>
      <c r="J24" s="269"/>
      <c r="K24" s="269">
        <v>1</v>
      </c>
      <c r="L24" s="269"/>
      <c r="M24" s="269"/>
      <c r="N24" s="269"/>
      <c r="O24" s="269"/>
      <c r="P24" s="269"/>
      <c r="Q24" s="269"/>
      <c r="R24" s="269">
        <v>3</v>
      </c>
      <c r="S24" s="269">
        <v>1</v>
      </c>
    </row>
    <row r="25" spans="1:19">
      <c r="A25" s="246"/>
      <c r="B25" s="229" t="s">
        <v>72</v>
      </c>
      <c r="C25" s="269" t="s">
        <v>202</v>
      </c>
      <c r="D25" s="269" t="s">
        <v>73</v>
      </c>
      <c r="E25" s="269"/>
      <c r="F25" s="269">
        <v>5</v>
      </c>
      <c r="G25" s="269">
        <v>5</v>
      </c>
      <c r="H25" s="269">
        <v>5</v>
      </c>
      <c r="I25" s="269">
        <v>5</v>
      </c>
      <c r="J25" s="269">
        <v>4</v>
      </c>
      <c r="K25" s="269">
        <v>5</v>
      </c>
      <c r="L25" s="269">
        <v>5</v>
      </c>
      <c r="M25" s="269">
        <v>4</v>
      </c>
      <c r="N25" s="269">
        <v>4</v>
      </c>
      <c r="O25" s="269">
        <v>3</v>
      </c>
      <c r="P25" s="269">
        <v>4</v>
      </c>
      <c r="Q25" s="269">
        <v>4</v>
      </c>
      <c r="R25" s="269"/>
      <c r="S25" s="269"/>
    </row>
    <row r="26" spans="1:19">
      <c r="A26" s="247"/>
      <c r="B26" s="229" t="s">
        <v>168</v>
      </c>
      <c r="C26" s="269"/>
      <c r="D26" s="269" t="s">
        <v>169</v>
      </c>
      <c r="E26" s="269"/>
      <c r="F26" s="269"/>
      <c r="G26" s="269"/>
      <c r="H26" s="269"/>
      <c r="I26" s="269"/>
      <c r="J26" s="269"/>
      <c r="K26" s="269"/>
      <c r="L26" s="269"/>
      <c r="M26" s="269"/>
      <c r="N26" s="269"/>
      <c r="O26" s="269"/>
      <c r="P26" s="269"/>
      <c r="Q26" s="269">
        <v>1</v>
      </c>
      <c r="R26" s="269"/>
      <c r="S26" s="269"/>
    </row>
    <row r="27" spans="1:19">
      <c r="A27" s="247"/>
      <c r="B27" s="229" t="s">
        <v>144</v>
      </c>
      <c r="C27" s="269" t="s">
        <v>204</v>
      </c>
      <c r="D27" s="269" t="s">
        <v>145</v>
      </c>
      <c r="E27" s="269"/>
      <c r="F27" s="269"/>
      <c r="G27" s="269"/>
      <c r="H27" s="269"/>
      <c r="I27" s="269"/>
      <c r="J27" s="269"/>
      <c r="K27" s="269"/>
      <c r="L27" s="269"/>
      <c r="M27" s="269"/>
      <c r="N27" s="269"/>
      <c r="O27" s="269"/>
      <c r="P27" s="269">
        <v>2</v>
      </c>
      <c r="Q27" s="269">
        <v>3</v>
      </c>
      <c r="R27" s="269"/>
      <c r="S27" s="269"/>
    </row>
    <row r="28" spans="1:19">
      <c r="A28" s="247"/>
      <c r="B28" s="229" t="s">
        <v>142</v>
      </c>
      <c r="C28" s="269" t="s">
        <v>204</v>
      </c>
      <c r="D28" s="269" t="s">
        <v>143</v>
      </c>
      <c r="E28" s="269"/>
      <c r="F28" s="269"/>
      <c r="G28" s="269"/>
      <c r="H28" s="269"/>
      <c r="I28" s="269"/>
      <c r="J28" s="269"/>
      <c r="K28" s="269"/>
      <c r="L28" s="269"/>
      <c r="M28" s="269"/>
      <c r="N28" s="269"/>
      <c r="O28" s="269"/>
      <c r="P28" s="269">
        <v>2</v>
      </c>
      <c r="Q28" s="269">
        <v>2</v>
      </c>
      <c r="R28" s="269"/>
      <c r="S28" s="269"/>
    </row>
    <row r="29" spans="1:19">
      <c r="A29" s="247"/>
      <c r="B29" s="229" t="s">
        <v>170</v>
      </c>
      <c r="C29" s="269"/>
      <c r="D29" s="269" t="s">
        <v>171</v>
      </c>
      <c r="E29" s="269"/>
      <c r="F29" s="269"/>
      <c r="G29" s="269"/>
      <c r="H29" s="269"/>
      <c r="I29" s="269"/>
      <c r="J29" s="269"/>
      <c r="K29" s="269"/>
      <c r="L29" s="269"/>
      <c r="M29" s="269"/>
      <c r="N29" s="269"/>
      <c r="O29" s="269"/>
      <c r="P29" s="269">
        <v>1</v>
      </c>
      <c r="Q29" s="269"/>
      <c r="R29" s="269"/>
      <c r="S29" s="269"/>
    </row>
    <row r="30" spans="1:19">
      <c r="A30" s="247"/>
      <c r="B30" s="229" t="s">
        <v>136</v>
      </c>
      <c r="C30" s="269" t="s">
        <v>208</v>
      </c>
      <c r="D30" s="269" t="s">
        <v>137</v>
      </c>
      <c r="E30" s="269"/>
      <c r="F30" s="269"/>
      <c r="G30" s="269"/>
      <c r="H30" s="269"/>
      <c r="I30" s="269"/>
      <c r="J30" s="269"/>
      <c r="K30" s="269"/>
      <c r="L30" s="269"/>
      <c r="M30" s="269"/>
      <c r="N30" s="269"/>
      <c r="O30" s="269"/>
      <c r="P30" s="269"/>
      <c r="Q30" s="269">
        <v>1</v>
      </c>
      <c r="R30" s="269"/>
      <c r="S30" s="269"/>
    </row>
    <row r="31" spans="1:19">
      <c r="A31" s="242"/>
      <c r="B31" s="229" t="s">
        <v>172</v>
      </c>
      <c r="C31" s="269"/>
      <c r="D31" s="269" t="s">
        <v>173</v>
      </c>
      <c r="E31" s="269"/>
      <c r="F31" s="269"/>
      <c r="G31" s="269"/>
      <c r="H31" s="269"/>
      <c r="I31" s="269"/>
      <c r="J31" s="269"/>
      <c r="K31" s="269"/>
      <c r="L31" s="269"/>
      <c r="M31" s="269"/>
      <c r="N31" s="269"/>
      <c r="O31" s="269"/>
      <c r="P31" s="269"/>
      <c r="Q31" s="269"/>
      <c r="R31" s="269">
        <v>3</v>
      </c>
      <c r="S31" s="269">
        <v>2</v>
      </c>
    </row>
    <row r="32" spans="1:19">
      <c r="A32" s="242"/>
      <c r="B32" s="229" t="s">
        <v>30</v>
      </c>
      <c r="C32" s="269"/>
      <c r="D32" s="269" t="s">
        <v>31</v>
      </c>
      <c r="E32" s="269"/>
      <c r="F32" s="269">
        <v>5</v>
      </c>
      <c r="G32" s="269">
        <v>5</v>
      </c>
      <c r="H32" s="269">
        <v>5</v>
      </c>
      <c r="I32" s="269">
        <v>4</v>
      </c>
      <c r="J32" s="269">
        <v>3</v>
      </c>
      <c r="K32" s="269">
        <v>4</v>
      </c>
      <c r="L32" s="269"/>
      <c r="M32" s="269"/>
      <c r="N32" s="269"/>
      <c r="O32" s="269"/>
      <c r="P32" s="269"/>
      <c r="Q32" s="269"/>
      <c r="R32" s="269"/>
      <c r="S32" s="269"/>
    </row>
    <row r="33" spans="1:19">
      <c r="A33" s="242"/>
      <c r="B33" s="229" t="s">
        <v>112</v>
      </c>
      <c r="C33" s="269"/>
      <c r="D33" s="269" t="s">
        <v>113</v>
      </c>
      <c r="E33" s="269"/>
      <c r="F33" s="269"/>
      <c r="G33" s="269"/>
      <c r="H33" s="269"/>
      <c r="I33" s="269"/>
      <c r="J33" s="269"/>
      <c r="K33" s="269"/>
      <c r="L33" s="269"/>
      <c r="M33" s="269"/>
      <c r="N33" s="269">
        <v>1</v>
      </c>
      <c r="O33" s="269"/>
      <c r="P33" s="269"/>
      <c r="Q33" s="269"/>
      <c r="R33" s="269"/>
      <c r="S33" s="269"/>
    </row>
    <row r="34" spans="1:19">
      <c r="A34" s="242"/>
      <c r="B34" s="229" t="s">
        <v>114</v>
      </c>
      <c r="C34" s="269" t="s">
        <v>204</v>
      </c>
      <c r="D34" s="269" t="s">
        <v>115</v>
      </c>
      <c r="E34" s="269"/>
      <c r="F34" s="269"/>
      <c r="G34" s="269"/>
      <c r="H34" s="269"/>
      <c r="I34" s="269"/>
      <c r="J34" s="269"/>
      <c r="K34" s="269"/>
      <c r="L34" s="269"/>
      <c r="M34" s="269"/>
      <c r="N34" s="269"/>
      <c r="O34" s="269"/>
      <c r="P34" s="269"/>
      <c r="Q34" s="269">
        <v>1</v>
      </c>
      <c r="R34" s="269"/>
      <c r="S34" s="269"/>
    </row>
    <row r="35" spans="1:19">
      <c r="A35" s="242"/>
      <c r="B35" s="229" t="s">
        <v>56</v>
      </c>
      <c r="C35" s="269" t="s">
        <v>202</v>
      </c>
      <c r="D35" s="269" t="s">
        <v>57</v>
      </c>
      <c r="E35" s="269"/>
      <c r="F35" s="269"/>
      <c r="G35" s="269"/>
      <c r="H35" s="269"/>
      <c r="I35" s="269"/>
      <c r="J35" s="269"/>
      <c r="K35" s="269"/>
      <c r="L35" s="269"/>
      <c r="M35" s="269"/>
      <c r="N35" s="269"/>
      <c r="O35" s="269"/>
      <c r="P35" s="269">
        <v>2</v>
      </c>
      <c r="Q35" s="269">
        <v>1</v>
      </c>
      <c r="R35" s="269"/>
      <c r="S35" s="269"/>
    </row>
    <row r="36" spans="1:19">
      <c r="A36" s="242"/>
      <c r="B36" s="229" t="s">
        <v>44</v>
      </c>
      <c r="C36" s="269" t="s">
        <v>204</v>
      </c>
      <c r="D36" s="269" t="s">
        <v>45</v>
      </c>
      <c r="E36" s="269"/>
      <c r="F36" s="269"/>
      <c r="G36" s="269"/>
      <c r="H36" s="269"/>
      <c r="I36" s="269"/>
      <c r="J36" s="269"/>
      <c r="K36" s="269"/>
      <c r="L36" s="269"/>
      <c r="M36" s="269"/>
      <c r="N36" s="269"/>
      <c r="O36" s="269"/>
      <c r="P36" s="269">
        <v>4</v>
      </c>
      <c r="Q36" s="269">
        <v>4</v>
      </c>
      <c r="R36" s="269"/>
      <c r="S36" s="269"/>
    </row>
    <row r="37" spans="1:19">
      <c r="A37" s="67"/>
      <c r="B37" s="229" t="s">
        <v>46</v>
      </c>
      <c r="C37" s="269" t="s">
        <v>207</v>
      </c>
      <c r="D37" s="269" t="s">
        <v>47</v>
      </c>
      <c r="E37" s="269"/>
      <c r="F37" s="269">
        <v>5</v>
      </c>
      <c r="G37" s="269">
        <v>5</v>
      </c>
      <c r="H37" s="269">
        <v>5</v>
      </c>
      <c r="I37" s="269">
        <v>3</v>
      </c>
      <c r="J37" s="269"/>
      <c r="K37" s="269"/>
      <c r="L37" s="269"/>
      <c r="M37" s="269"/>
      <c r="N37" s="269"/>
      <c r="O37" s="269"/>
      <c r="P37" s="269"/>
      <c r="Q37" s="269"/>
      <c r="R37" s="269"/>
      <c r="S37" s="269"/>
    </row>
    <row r="38" spans="1:19">
      <c r="B38" s="229" t="s">
        <v>180</v>
      </c>
      <c r="C38" s="269"/>
      <c r="D38" s="269" t="s">
        <v>181</v>
      </c>
      <c r="E38" s="269"/>
      <c r="F38" s="269"/>
      <c r="G38" s="269"/>
      <c r="H38" s="269"/>
      <c r="I38" s="269"/>
      <c r="J38" s="269"/>
      <c r="K38" s="269"/>
      <c r="L38" s="269"/>
      <c r="M38" s="269"/>
      <c r="N38" s="269">
        <v>3</v>
      </c>
      <c r="O38" s="269">
        <v>2</v>
      </c>
      <c r="P38" s="269"/>
      <c r="Q38" s="269"/>
      <c r="R38" s="269">
        <v>1</v>
      </c>
      <c r="S38" s="269"/>
    </row>
    <row r="39" spans="1:19">
      <c r="B39" s="229" t="s">
        <v>48</v>
      </c>
      <c r="C39" s="269" t="s">
        <v>202</v>
      </c>
      <c r="D39" s="269" t="s">
        <v>49</v>
      </c>
      <c r="E39" s="269"/>
      <c r="F39" s="269"/>
      <c r="G39" s="269"/>
      <c r="H39" s="269"/>
      <c r="I39" s="269"/>
      <c r="J39" s="269">
        <v>5</v>
      </c>
      <c r="K39" s="269">
        <v>5</v>
      </c>
      <c r="L39" s="269"/>
      <c r="M39" s="269"/>
      <c r="N39" s="269"/>
      <c r="O39" s="269"/>
      <c r="P39" s="269"/>
      <c r="Q39" s="269"/>
      <c r="R39" s="269"/>
      <c r="S39" s="269"/>
    </row>
    <row r="40" spans="1:19">
      <c r="B40" s="229" t="s">
        <v>62</v>
      </c>
      <c r="C40" s="269" t="s">
        <v>202</v>
      </c>
      <c r="D40" s="269" t="s">
        <v>63</v>
      </c>
      <c r="E40" s="269"/>
      <c r="F40" s="269"/>
      <c r="G40" s="269"/>
      <c r="H40" s="269"/>
      <c r="I40" s="269"/>
      <c r="J40" s="269"/>
      <c r="K40" s="269"/>
      <c r="L40" s="269"/>
      <c r="M40" s="269"/>
      <c r="N40" s="269">
        <v>2</v>
      </c>
      <c r="O40" s="269">
        <v>3</v>
      </c>
      <c r="P40" s="269"/>
      <c r="Q40" s="269"/>
      <c r="R40" s="269"/>
      <c r="S40" s="269"/>
    </row>
    <row r="41" spans="1:19">
      <c r="B41" s="229" t="s">
        <v>58</v>
      </c>
      <c r="C41" s="269" t="s">
        <v>202</v>
      </c>
      <c r="D41" s="269" t="s">
        <v>59</v>
      </c>
      <c r="E41" s="269"/>
      <c r="F41" s="269"/>
      <c r="G41" s="269"/>
      <c r="H41" s="269"/>
      <c r="I41" s="269"/>
      <c r="J41" s="269"/>
      <c r="K41" s="269"/>
      <c r="L41" s="269">
        <v>2</v>
      </c>
      <c r="M41" s="269"/>
      <c r="N41" s="269"/>
      <c r="O41" s="269"/>
      <c r="P41" s="269"/>
      <c r="Q41" s="269"/>
      <c r="R41" s="269"/>
      <c r="S41" s="269"/>
    </row>
    <row r="42" spans="1:19">
      <c r="B42" s="229" t="s">
        <v>60</v>
      </c>
      <c r="C42" s="269" t="s">
        <v>202</v>
      </c>
      <c r="D42" s="269" t="s">
        <v>61</v>
      </c>
      <c r="E42" s="269"/>
      <c r="F42" s="269">
        <v>3</v>
      </c>
      <c r="G42" s="269">
        <v>4</v>
      </c>
      <c r="H42" s="269">
        <v>3</v>
      </c>
      <c r="I42" s="269">
        <v>4</v>
      </c>
      <c r="J42" s="269">
        <v>4</v>
      </c>
      <c r="K42" s="269">
        <v>4</v>
      </c>
      <c r="L42" s="269"/>
      <c r="M42" s="269"/>
      <c r="N42" s="269"/>
      <c r="O42" s="269"/>
      <c r="P42" s="269"/>
      <c r="Q42" s="269"/>
      <c r="R42" s="269">
        <v>4</v>
      </c>
      <c r="S42" s="269">
        <v>3</v>
      </c>
    </row>
    <row r="43" spans="1:19">
      <c r="B43" s="229" t="s">
        <v>146</v>
      </c>
      <c r="C43" s="269" t="s">
        <v>204</v>
      </c>
      <c r="D43" s="269" t="s">
        <v>147</v>
      </c>
      <c r="E43" s="269"/>
      <c r="F43" s="269"/>
      <c r="G43" s="269"/>
      <c r="H43" s="269"/>
      <c r="I43" s="269"/>
      <c r="J43" s="269"/>
      <c r="K43" s="269"/>
      <c r="L43" s="269"/>
      <c r="M43" s="269"/>
      <c r="N43" s="269"/>
      <c r="O43" s="269"/>
      <c r="P43" s="269">
        <v>3</v>
      </c>
      <c r="Q43" s="269">
        <v>3</v>
      </c>
      <c r="R43" s="269"/>
      <c r="S43" s="269"/>
    </row>
    <row r="44" spans="1:19">
      <c r="B44" s="229" t="s">
        <v>120</v>
      </c>
      <c r="C44" s="269"/>
      <c r="D44" s="269" t="s">
        <v>121</v>
      </c>
      <c r="E44" s="269"/>
      <c r="F44" s="269"/>
      <c r="G44" s="269"/>
      <c r="H44" s="269"/>
      <c r="I44" s="269"/>
      <c r="J44" s="269"/>
      <c r="K44" s="269"/>
      <c r="L44" s="269"/>
      <c r="M44" s="269"/>
      <c r="N44" s="269"/>
      <c r="O44" s="269"/>
      <c r="P44" s="269"/>
      <c r="Q44" s="269"/>
      <c r="R44" s="269"/>
      <c r="S44" s="269">
        <v>1</v>
      </c>
    </row>
    <row r="45" spans="1:19">
      <c r="B45" s="229" t="s">
        <v>36</v>
      </c>
      <c r="C45" s="269"/>
      <c r="D45" s="269" t="s">
        <v>37</v>
      </c>
      <c r="E45" s="269"/>
      <c r="F45" s="269"/>
      <c r="G45" s="269"/>
      <c r="H45" s="269"/>
      <c r="I45" s="269"/>
      <c r="J45" s="269"/>
      <c r="K45" s="269">
        <v>1</v>
      </c>
      <c r="L45" s="269"/>
      <c r="M45" s="269"/>
      <c r="N45" s="269">
        <v>2</v>
      </c>
      <c r="O45" s="269">
        <v>2</v>
      </c>
      <c r="P45" s="269">
        <v>1</v>
      </c>
      <c r="Q45" s="269"/>
      <c r="R45" s="269"/>
      <c r="S45" s="269"/>
    </row>
    <row r="46" spans="1:19">
      <c r="B46" s="229" t="s">
        <v>122</v>
      </c>
      <c r="C46" s="269" t="s">
        <v>202</v>
      </c>
      <c r="D46" s="269" t="s">
        <v>123</v>
      </c>
      <c r="E46" s="269"/>
      <c r="F46" s="269"/>
      <c r="G46" s="269"/>
      <c r="H46" s="269"/>
      <c r="I46" s="269"/>
      <c r="J46" s="269"/>
      <c r="K46" s="269"/>
      <c r="L46" s="269"/>
      <c r="M46" s="269"/>
      <c r="N46" s="269"/>
      <c r="O46" s="269"/>
      <c r="P46" s="269">
        <v>1</v>
      </c>
      <c r="Q46" s="269"/>
      <c r="R46" s="269"/>
      <c r="S46" s="269"/>
    </row>
    <row r="47" spans="1:19">
      <c r="B47" s="229" t="s">
        <v>124</v>
      </c>
      <c r="C47" s="269" t="s">
        <v>202</v>
      </c>
      <c r="D47" s="269" t="s">
        <v>125</v>
      </c>
      <c r="E47" s="269"/>
      <c r="F47" s="269"/>
      <c r="G47" s="269"/>
      <c r="H47" s="269"/>
      <c r="I47" s="269"/>
      <c r="J47" s="269"/>
      <c r="K47" s="269">
        <v>1</v>
      </c>
      <c r="L47" s="269"/>
      <c r="M47" s="269"/>
      <c r="N47" s="269">
        <v>1</v>
      </c>
      <c r="O47" s="269">
        <v>1</v>
      </c>
      <c r="P47" s="269"/>
      <c r="Q47" s="269"/>
      <c r="R47" s="269"/>
      <c r="S47" s="269"/>
    </row>
    <row r="48" spans="1:19">
      <c r="B48" s="229" t="s">
        <v>126</v>
      </c>
      <c r="C48" s="269"/>
      <c r="D48" s="269" t="s">
        <v>127</v>
      </c>
      <c r="E48" s="269"/>
      <c r="F48" s="269"/>
      <c r="G48" s="269"/>
      <c r="H48" s="269"/>
      <c r="I48" s="269"/>
      <c r="J48" s="269"/>
      <c r="K48" s="269"/>
      <c r="L48" s="269"/>
      <c r="M48" s="269"/>
      <c r="N48" s="269"/>
      <c r="O48" s="269"/>
      <c r="P48" s="269"/>
      <c r="Q48" s="269">
        <v>1</v>
      </c>
      <c r="R48" s="269">
        <v>1</v>
      </c>
      <c r="S48" s="269">
        <v>1</v>
      </c>
    </row>
    <row r="49" spans="2:19">
      <c r="B49" s="229" t="s">
        <v>824</v>
      </c>
      <c r="C49" s="269"/>
      <c r="D49" s="269" t="s">
        <v>825</v>
      </c>
      <c r="E49" s="269"/>
      <c r="F49" s="269"/>
      <c r="G49" s="269"/>
      <c r="H49" s="269"/>
      <c r="I49" s="269">
        <v>1</v>
      </c>
      <c r="J49" s="269"/>
      <c r="K49" s="269"/>
      <c r="L49" s="269"/>
      <c r="M49" s="269"/>
      <c r="N49" s="269"/>
      <c r="O49" s="269"/>
      <c r="P49" s="269"/>
      <c r="Q49" s="269"/>
      <c r="R49" s="269"/>
      <c r="S49" s="269"/>
    </row>
    <row r="50" spans="2:19">
      <c r="B50" s="229" t="s">
        <v>86</v>
      </c>
      <c r="C50" s="269" t="s">
        <v>202</v>
      </c>
      <c r="D50" s="269" t="s">
        <v>87</v>
      </c>
      <c r="E50" s="269"/>
      <c r="F50" s="269">
        <v>4</v>
      </c>
      <c r="G50" s="269">
        <v>3</v>
      </c>
      <c r="H50" s="269">
        <v>4</v>
      </c>
      <c r="I50" s="269">
        <v>3</v>
      </c>
      <c r="J50" s="269">
        <v>3</v>
      </c>
      <c r="K50" s="269">
        <v>3</v>
      </c>
      <c r="L50" s="269">
        <v>1</v>
      </c>
      <c r="M50" s="269">
        <v>2</v>
      </c>
      <c r="N50" s="269"/>
      <c r="O50" s="269"/>
      <c r="P50" s="269"/>
      <c r="Q50" s="269"/>
      <c r="R50" s="269"/>
      <c r="S50" s="269"/>
    </row>
    <row r="51" spans="2:19">
      <c r="B51" s="229" t="s">
        <v>156</v>
      </c>
      <c r="C51" s="269" t="s">
        <v>204</v>
      </c>
      <c r="D51" s="269" t="s">
        <v>157</v>
      </c>
      <c r="E51" s="269"/>
      <c r="F51" s="269"/>
      <c r="G51" s="269"/>
      <c r="H51" s="269"/>
      <c r="I51" s="269"/>
      <c r="J51" s="269"/>
      <c r="K51" s="269"/>
      <c r="L51" s="269"/>
      <c r="M51" s="269"/>
      <c r="N51" s="269"/>
      <c r="O51" s="269"/>
      <c r="P51" s="269"/>
      <c r="Q51" s="269">
        <v>1</v>
      </c>
      <c r="R51" s="269"/>
      <c r="S51" s="269"/>
    </row>
    <row r="52" spans="2:19">
      <c r="B52" s="229" t="s">
        <v>158</v>
      </c>
      <c r="C52" s="269" t="s">
        <v>204</v>
      </c>
      <c r="D52" s="269" t="s">
        <v>159</v>
      </c>
      <c r="E52" s="269"/>
      <c r="F52" s="269"/>
      <c r="G52" s="269"/>
      <c r="H52" s="269"/>
      <c r="I52" s="269"/>
      <c r="J52" s="269"/>
      <c r="K52" s="269"/>
      <c r="L52" s="269"/>
      <c r="M52" s="269"/>
      <c r="N52" s="269"/>
      <c r="O52" s="269"/>
      <c r="P52" s="269"/>
      <c r="Q52" s="269">
        <v>1</v>
      </c>
      <c r="R52" s="269"/>
      <c r="S52" s="269"/>
    </row>
    <row r="53" spans="2:19">
      <c r="B53" s="229" t="s">
        <v>24</v>
      </c>
      <c r="C53" s="269" t="s">
        <v>202</v>
      </c>
      <c r="D53" s="269" t="s">
        <v>25</v>
      </c>
      <c r="E53" s="269"/>
      <c r="F53" s="269"/>
      <c r="G53" s="269"/>
      <c r="H53" s="269"/>
      <c r="I53" s="269">
        <v>1</v>
      </c>
      <c r="J53" s="269">
        <v>4</v>
      </c>
      <c r="K53" s="269">
        <v>2</v>
      </c>
      <c r="L53" s="269"/>
      <c r="M53" s="269"/>
      <c r="N53" s="269"/>
      <c r="O53" s="269"/>
      <c r="P53" s="269"/>
      <c r="Q53" s="269"/>
      <c r="R53" s="269"/>
      <c r="S53" s="269"/>
    </row>
    <row r="54" spans="2:19">
      <c r="B54" s="229" t="s">
        <v>100</v>
      </c>
      <c r="C54" s="269" t="s">
        <v>204</v>
      </c>
      <c r="D54" s="269" t="s">
        <v>101</v>
      </c>
      <c r="E54" s="269"/>
      <c r="F54" s="269"/>
      <c r="G54" s="269"/>
      <c r="H54" s="269"/>
      <c r="I54" s="269"/>
      <c r="J54" s="269"/>
      <c r="K54" s="269"/>
      <c r="L54" s="269"/>
      <c r="M54" s="269"/>
      <c r="N54" s="269"/>
      <c r="O54" s="269"/>
      <c r="P54" s="269">
        <v>1</v>
      </c>
      <c r="Q54" s="269"/>
      <c r="R54" s="269"/>
      <c r="S54" s="269"/>
    </row>
    <row r="55" spans="2:19">
      <c r="B55" s="229" t="s">
        <v>28</v>
      </c>
      <c r="C55" s="269" t="s">
        <v>204</v>
      </c>
      <c r="D55" s="269" t="s">
        <v>29</v>
      </c>
      <c r="E55" s="269"/>
      <c r="F55" s="269"/>
      <c r="G55" s="269"/>
      <c r="H55" s="269"/>
      <c r="I55" s="269"/>
      <c r="J55" s="269"/>
      <c r="K55" s="269"/>
      <c r="L55" s="269"/>
      <c r="M55" s="269"/>
      <c r="N55" s="269"/>
      <c r="O55" s="269"/>
      <c r="P55" s="269"/>
      <c r="Q55" s="269">
        <v>1</v>
      </c>
      <c r="R55" s="269"/>
      <c r="S55" s="269"/>
    </row>
    <row r="56" spans="2:19">
      <c r="B56" s="229" t="s">
        <v>174</v>
      </c>
      <c r="C56" s="269"/>
      <c r="D56" s="269" t="s">
        <v>175</v>
      </c>
      <c r="E56" s="269"/>
      <c r="F56" s="269"/>
      <c r="G56" s="269"/>
      <c r="H56" s="269"/>
      <c r="I56" s="269"/>
      <c r="J56" s="269"/>
      <c r="K56" s="269"/>
      <c r="L56" s="269"/>
      <c r="M56" s="269"/>
      <c r="N56" s="269"/>
      <c r="O56" s="269"/>
      <c r="P56" s="269">
        <v>1</v>
      </c>
      <c r="Q56" s="269"/>
      <c r="R56" s="269"/>
      <c r="S56" s="269"/>
    </row>
    <row r="57" spans="2:19">
      <c r="B57" s="229" t="s">
        <v>106</v>
      </c>
      <c r="C57" s="269" t="s">
        <v>208</v>
      </c>
      <c r="D57" s="269" t="s">
        <v>107</v>
      </c>
      <c r="E57" s="269"/>
      <c r="F57" s="269"/>
      <c r="G57" s="269"/>
      <c r="H57" s="269"/>
      <c r="I57" s="269"/>
      <c r="J57" s="269"/>
      <c r="K57" s="269"/>
      <c r="L57" s="269"/>
      <c r="M57" s="269"/>
      <c r="N57" s="269"/>
      <c r="O57" s="269"/>
      <c r="P57" s="269">
        <v>1</v>
      </c>
      <c r="Q57" s="269"/>
      <c r="R57" s="269"/>
      <c r="S57" s="269"/>
    </row>
    <row r="58" spans="2:19">
      <c r="B58" s="229" t="s">
        <v>50</v>
      </c>
      <c r="C58" s="269" t="s">
        <v>204</v>
      </c>
      <c r="D58" s="269" t="s">
        <v>51</v>
      </c>
      <c r="E58" s="269"/>
      <c r="F58" s="269"/>
      <c r="G58" s="269"/>
      <c r="H58" s="269"/>
      <c r="I58" s="269"/>
      <c r="J58" s="269"/>
      <c r="K58" s="269"/>
      <c r="L58" s="269"/>
      <c r="M58" s="269"/>
      <c r="N58" s="269"/>
      <c r="O58" s="269"/>
      <c r="P58" s="269">
        <v>2</v>
      </c>
      <c r="Q58" s="269">
        <v>3</v>
      </c>
      <c r="R58" s="269"/>
      <c r="S58" s="269"/>
    </row>
    <row r="59" spans="2:19">
      <c r="B59" s="229" t="s">
        <v>96</v>
      </c>
      <c r="C59" s="269" t="s">
        <v>204</v>
      </c>
      <c r="D59" s="269" t="s">
        <v>97</v>
      </c>
      <c r="E59" s="269"/>
      <c r="F59" s="269"/>
      <c r="G59" s="269"/>
      <c r="H59" s="269"/>
      <c r="I59" s="269"/>
      <c r="J59" s="269"/>
      <c r="K59" s="269"/>
      <c r="L59" s="269"/>
      <c r="M59" s="269"/>
      <c r="N59" s="269"/>
      <c r="O59" s="269"/>
      <c r="P59" s="269"/>
      <c r="Q59" s="269">
        <v>1</v>
      </c>
      <c r="R59" s="269"/>
      <c r="S59" s="269"/>
    </row>
    <row r="60" spans="2:19">
      <c r="B60" s="229" t="s">
        <v>80</v>
      </c>
      <c r="C60" s="269" t="s">
        <v>207</v>
      </c>
      <c r="D60" s="269" t="s">
        <v>81</v>
      </c>
      <c r="E60" s="269"/>
      <c r="F60" s="269"/>
      <c r="G60" s="269"/>
      <c r="H60" s="269"/>
      <c r="I60" s="269"/>
      <c r="J60" s="269"/>
      <c r="K60" s="269"/>
      <c r="L60" s="269">
        <v>2</v>
      </c>
      <c r="M60" s="269">
        <v>2</v>
      </c>
      <c r="N60" s="269">
        <v>4</v>
      </c>
      <c r="O60" s="269">
        <v>4</v>
      </c>
      <c r="P60" s="269"/>
      <c r="Q60" s="269"/>
      <c r="R60" s="269">
        <v>2</v>
      </c>
      <c r="S60" s="269">
        <v>2</v>
      </c>
    </row>
    <row r="61" spans="2:19">
      <c r="B61" s="229" t="s">
        <v>82</v>
      </c>
      <c r="C61" s="269" t="s">
        <v>202</v>
      </c>
      <c r="D61" s="269" t="s">
        <v>83</v>
      </c>
      <c r="E61" s="269"/>
      <c r="F61" s="269">
        <v>4</v>
      </c>
      <c r="G61" s="269">
        <v>3</v>
      </c>
      <c r="H61" s="269">
        <v>4</v>
      </c>
      <c r="I61" s="269">
        <v>4</v>
      </c>
      <c r="J61" s="269">
        <v>2</v>
      </c>
      <c r="K61" s="269">
        <v>2</v>
      </c>
      <c r="L61" s="269"/>
      <c r="M61" s="269"/>
      <c r="N61" s="269"/>
      <c r="O61" s="269"/>
      <c r="P61" s="269">
        <v>3</v>
      </c>
      <c r="Q61" s="269">
        <v>3</v>
      </c>
      <c r="R61" s="269"/>
      <c r="S61" s="269">
        <v>1</v>
      </c>
    </row>
    <row r="62" spans="2:19">
      <c r="B62" s="229" t="s">
        <v>76</v>
      </c>
      <c r="C62" s="269" t="s">
        <v>208</v>
      </c>
      <c r="D62" s="269" t="s">
        <v>77</v>
      </c>
      <c r="E62" s="269"/>
      <c r="F62" s="269"/>
      <c r="G62" s="269"/>
      <c r="H62" s="269"/>
      <c r="I62" s="269"/>
      <c r="J62" s="269"/>
      <c r="K62" s="269"/>
      <c r="L62" s="269"/>
      <c r="M62" s="269"/>
      <c r="N62" s="269"/>
      <c r="O62" s="269"/>
      <c r="P62" s="269">
        <v>1</v>
      </c>
      <c r="Q62" s="269">
        <v>2</v>
      </c>
      <c r="R62" s="269"/>
      <c r="S62" s="269"/>
    </row>
    <row r="63" spans="2:19">
      <c r="B63" s="229" t="s">
        <v>38</v>
      </c>
      <c r="C63" s="269"/>
      <c r="D63" s="269" t="s">
        <v>39</v>
      </c>
      <c r="E63" s="269"/>
      <c r="F63" s="269"/>
      <c r="G63" s="269"/>
      <c r="H63" s="269"/>
      <c r="I63" s="269"/>
      <c r="J63" s="269"/>
      <c r="K63" s="269"/>
      <c r="L63" s="269"/>
      <c r="M63" s="269"/>
      <c r="N63" s="269"/>
      <c r="O63" s="269"/>
      <c r="P63" s="269">
        <v>1</v>
      </c>
      <c r="Q63" s="269">
        <v>1</v>
      </c>
      <c r="R63" s="269"/>
      <c r="S63" s="269"/>
    </row>
    <row r="64" spans="2:19">
      <c r="B64" s="229" t="s">
        <v>74</v>
      </c>
      <c r="C64" s="269" t="s">
        <v>204</v>
      </c>
      <c r="D64" s="269" t="s">
        <v>75</v>
      </c>
      <c r="E64" s="269"/>
      <c r="F64" s="269"/>
      <c r="G64" s="269"/>
      <c r="H64" s="269"/>
      <c r="I64" s="269"/>
      <c r="J64" s="269"/>
      <c r="K64" s="269"/>
      <c r="L64" s="269"/>
      <c r="M64" s="269"/>
      <c r="N64" s="269"/>
      <c r="O64" s="269"/>
      <c r="P64" s="269">
        <v>3</v>
      </c>
      <c r="Q64" s="269">
        <v>3</v>
      </c>
      <c r="R64" s="269"/>
      <c r="S64" s="269"/>
    </row>
    <row r="65" spans="2:19">
      <c r="B65" s="229" t="s">
        <v>150</v>
      </c>
      <c r="C65" s="269"/>
      <c r="D65" s="269" t="s">
        <v>151</v>
      </c>
      <c r="E65" s="269"/>
      <c r="F65" s="269"/>
      <c r="G65" s="269"/>
      <c r="H65" s="269"/>
      <c r="I65" s="269"/>
      <c r="J65" s="269"/>
      <c r="K65" s="269"/>
      <c r="L65" s="269"/>
      <c r="M65" s="269"/>
      <c r="N65" s="269"/>
      <c r="O65" s="269"/>
      <c r="P65" s="269">
        <v>1</v>
      </c>
      <c r="Q65" s="269">
        <v>1</v>
      </c>
      <c r="R65" s="269"/>
      <c r="S65" s="269"/>
    </row>
    <row r="66" spans="2:19">
      <c r="B66" s="229" t="s">
        <v>116</v>
      </c>
      <c r="C66" s="269" t="s">
        <v>204</v>
      </c>
      <c r="D66" s="269" t="s">
        <v>117</v>
      </c>
      <c r="E66" s="269"/>
      <c r="F66" s="269">
        <v>1</v>
      </c>
      <c r="G66" s="269"/>
      <c r="H66" s="269"/>
      <c r="I66" s="269"/>
      <c r="J66" s="269"/>
      <c r="K66" s="269"/>
      <c r="L66" s="269"/>
      <c r="M66" s="269"/>
      <c r="N66" s="269"/>
      <c r="O66" s="269"/>
      <c r="P66" s="269"/>
      <c r="Q66" s="269"/>
      <c r="R66" s="269"/>
      <c r="S66" s="269"/>
    </row>
    <row r="67" spans="2:19">
      <c r="B67" s="229" t="s">
        <v>128</v>
      </c>
      <c r="C67" s="269"/>
      <c r="D67" s="269" t="s">
        <v>129</v>
      </c>
      <c r="E67" s="269"/>
      <c r="F67" s="269"/>
      <c r="G67" s="269"/>
      <c r="H67" s="269"/>
      <c r="I67" s="269"/>
      <c r="J67" s="269"/>
      <c r="K67" s="269"/>
      <c r="L67" s="269">
        <v>1</v>
      </c>
      <c r="M67" s="269">
        <v>1</v>
      </c>
      <c r="N67" s="269"/>
      <c r="O67" s="269"/>
      <c r="P67" s="269"/>
      <c r="Q67" s="269"/>
      <c r="R67" s="269"/>
      <c r="S67" s="269"/>
    </row>
    <row r="68" spans="2:19">
      <c r="B68" s="229" t="s">
        <v>176</v>
      </c>
      <c r="C68" s="269" t="s">
        <v>202</v>
      </c>
      <c r="D68" s="269" t="s">
        <v>177</v>
      </c>
      <c r="E68" s="269"/>
      <c r="F68" s="269"/>
      <c r="G68" s="269"/>
      <c r="H68" s="269"/>
      <c r="I68" s="269"/>
      <c r="J68" s="269"/>
      <c r="K68" s="269"/>
      <c r="L68" s="269"/>
      <c r="M68" s="269"/>
      <c r="N68" s="269">
        <v>1</v>
      </c>
      <c r="O68" s="269"/>
      <c r="P68" s="269"/>
      <c r="Q68" s="269">
        <v>1</v>
      </c>
      <c r="R68" s="269"/>
      <c r="S68" s="269">
        <v>1</v>
      </c>
    </row>
    <row r="69" spans="2:19">
      <c r="B69" s="229" t="s">
        <v>64</v>
      </c>
      <c r="C69" s="269" t="s">
        <v>204</v>
      </c>
      <c r="D69" s="269" t="s">
        <v>65</v>
      </c>
      <c r="E69" s="269"/>
      <c r="F69" s="269"/>
      <c r="G69" s="269"/>
      <c r="H69" s="269"/>
      <c r="I69" s="269"/>
      <c r="J69" s="269"/>
      <c r="K69" s="269"/>
      <c r="L69" s="269"/>
      <c r="M69" s="269"/>
      <c r="N69" s="269"/>
      <c r="O69" s="269"/>
      <c r="P69" s="269"/>
      <c r="Q69" s="269">
        <v>2</v>
      </c>
      <c r="R69" s="269"/>
      <c r="S69" s="269"/>
    </row>
    <row r="70" spans="2:19">
      <c r="B70" s="229" t="s">
        <v>66</v>
      </c>
      <c r="C70" s="269"/>
      <c r="D70" s="269" t="s">
        <v>67</v>
      </c>
      <c r="E70" s="269"/>
      <c r="F70" s="269">
        <v>5</v>
      </c>
      <c r="G70" s="269">
        <v>5</v>
      </c>
      <c r="H70" s="269">
        <v>5</v>
      </c>
      <c r="I70" s="269">
        <v>5</v>
      </c>
      <c r="J70" s="269">
        <v>4</v>
      </c>
      <c r="K70" s="269">
        <v>4</v>
      </c>
      <c r="L70" s="269"/>
      <c r="M70" s="269"/>
      <c r="N70" s="269">
        <v>2</v>
      </c>
      <c r="O70" s="269">
        <v>2</v>
      </c>
      <c r="P70" s="269">
        <v>2</v>
      </c>
      <c r="Q70" s="269">
        <v>2</v>
      </c>
      <c r="R70" s="269"/>
      <c r="S70" s="269"/>
    </row>
    <row r="71" spans="2:19">
      <c r="B71" s="229" t="s">
        <v>32</v>
      </c>
      <c r="C71" s="269"/>
      <c r="D71" s="269" t="s">
        <v>33</v>
      </c>
      <c r="E71" s="269"/>
      <c r="F71" s="269"/>
      <c r="G71" s="269"/>
      <c r="H71" s="269"/>
      <c r="I71" s="269"/>
      <c r="J71" s="269">
        <v>1</v>
      </c>
      <c r="K71" s="269"/>
      <c r="L71" s="269"/>
      <c r="M71" s="269"/>
      <c r="N71" s="269"/>
      <c r="O71" s="269"/>
      <c r="P71" s="269"/>
      <c r="Q71" s="269"/>
      <c r="R71" s="269"/>
      <c r="S71" s="269"/>
    </row>
    <row r="72" spans="2:19">
      <c r="B72" s="229" t="s">
        <v>94</v>
      </c>
      <c r="C72" s="269" t="s">
        <v>204</v>
      </c>
      <c r="D72" s="269" t="s">
        <v>95</v>
      </c>
      <c r="E72" s="269"/>
      <c r="F72" s="269"/>
      <c r="G72" s="269"/>
      <c r="H72" s="269">
        <v>1</v>
      </c>
      <c r="I72" s="269"/>
      <c r="J72" s="269"/>
      <c r="K72" s="269"/>
      <c r="L72" s="269"/>
      <c r="M72" s="269"/>
      <c r="N72" s="269"/>
      <c r="O72" s="269"/>
      <c r="P72" s="269">
        <v>1</v>
      </c>
      <c r="Q72" s="269">
        <v>1</v>
      </c>
      <c r="R72" s="269"/>
      <c r="S72" s="269"/>
    </row>
    <row r="73" spans="2:19">
      <c r="B73" s="229" t="s">
        <v>20</v>
      </c>
      <c r="C73" s="269"/>
      <c r="D73" s="269" t="s">
        <v>21</v>
      </c>
      <c r="E73" s="269"/>
      <c r="F73" s="269">
        <v>1</v>
      </c>
      <c r="G73" s="269">
        <v>1</v>
      </c>
      <c r="H73" s="269">
        <v>1</v>
      </c>
      <c r="I73" s="269">
        <v>1</v>
      </c>
      <c r="J73" s="269">
        <v>1</v>
      </c>
      <c r="K73" s="269">
        <v>2</v>
      </c>
      <c r="L73" s="269">
        <v>1</v>
      </c>
      <c r="M73" s="269">
        <v>2</v>
      </c>
      <c r="N73" s="269">
        <v>2</v>
      </c>
      <c r="O73" s="269">
        <v>2</v>
      </c>
      <c r="P73" s="269"/>
      <c r="Q73" s="269">
        <v>2</v>
      </c>
      <c r="R73" s="269">
        <v>2</v>
      </c>
      <c r="S73" s="269">
        <v>1</v>
      </c>
    </row>
    <row r="74" spans="2:19">
      <c r="B74" s="229" t="s">
        <v>160</v>
      </c>
      <c r="C74" s="269" t="s">
        <v>204</v>
      </c>
      <c r="D74" s="269" t="s">
        <v>161</v>
      </c>
      <c r="E74" s="269"/>
      <c r="F74" s="269"/>
      <c r="G74" s="269"/>
      <c r="H74" s="269"/>
      <c r="I74" s="269"/>
      <c r="J74" s="269"/>
      <c r="K74" s="269"/>
      <c r="L74" s="269"/>
      <c r="M74" s="269"/>
      <c r="N74" s="269"/>
      <c r="O74" s="269"/>
      <c r="P74" s="269"/>
      <c r="Q74" s="269">
        <v>1</v>
      </c>
      <c r="R74" s="269"/>
      <c r="S74" s="269"/>
    </row>
    <row r="75" spans="2:19">
      <c r="B75" s="229" t="s">
        <v>182</v>
      </c>
      <c r="C75" s="269"/>
      <c r="D75" s="269" t="s">
        <v>183</v>
      </c>
      <c r="E75" s="269"/>
      <c r="F75" s="269"/>
      <c r="G75" s="269"/>
      <c r="H75" s="269"/>
      <c r="I75" s="269"/>
      <c r="J75" s="269"/>
      <c r="K75" s="269"/>
      <c r="L75" s="269"/>
      <c r="M75" s="269"/>
      <c r="N75" s="269"/>
      <c r="O75" s="269"/>
      <c r="P75" s="269">
        <v>2</v>
      </c>
      <c r="Q75" s="269"/>
      <c r="R75" s="269"/>
      <c r="S75" s="269"/>
    </row>
    <row r="76" spans="2:19">
      <c r="B76" s="229" t="s">
        <v>134</v>
      </c>
      <c r="C76" s="269" t="s">
        <v>208</v>
      </c>
      <c r="D76" s="269" t="s">
        <v>135</v>
      </c>
      <c r="E76" s="269"/>
      <c r="F76" s="269"/>
      <c r="G76" s="269"/>
      <c r="H76" s="269"/>
      <c r="I76" s="269"/>
      <c r="J76" s="269"/>
      <c r="K76" s="269"/>
      <c r="L76" s="269"/>
      <c r="M76" s="269"/>
      <c r="N76" s="269"/>
      <c r="O76" s="269"/>
      <c r="P76" s="269"/>
      <c r="Q76" s="269">
        <v>1</v>
      </c>
      <c r="R76" s="269"/>
      <c r="S76" s="269"/>
    </row>
    <row r="77" spans="2:19">
      <c r="B77" s="229" t="s">
        <v>68</v>
      </c>
      <c r="C77" s="269" t="s">
        <v>202</v>
      </c>
      <c r="D77" s="269" t="s">
        <v>69</v>
      </c>
      <c r="E77" s="269"/>
      <c r="F77" s="269">
        <v>1</v>
      </c>
      <c r="G77" s="269">
        <v>3</v>
      </c>
      <c r="H77" s="269">
        <v>1</v>
      </c>
      <c r="I77" s="269">
        <v>3</v>
      </c>
      <c r="J77" s="269">
        <v>3</v>
      </c>
      <c r="K77" s="269">
        <v>2</v>
      </c>
      <c r="L77" s="269">
        <v>3</v>
      </c>
      <c r="M77" s="269">
        <v>2</v>
      </c>
      <c r="N77" s="269">
        <v>3</v>
      </c>
      <c r="O77" s="269">
        <v>3</v>
      </c>
      <c r="P77" s="269"/>
      <c r="Q77" s="269"/>
      <c r="R77" s="269">
        <v>3</v>
      </c>
      <c r="S77" s="269">
        <v>3</v>
      </c>
    </row>
    <row r="78" spans="2:19">
      <c r="B78" s="229" t="s">
        <v>42</v>
      </c>
      <c r="C78" s="269"/>
      <c r="D78" s="269" t="s">
        <v>43</v>
      </c>
      <c r="E78" s="269"/>
      <c r="F78" s="269"/>
      <c r="G78" s="269"/>
      <c r="H78" s="269"/>
      <c r="I78" s="269"/>
      <c r="J78" s="269"/>
      <c r="K78" s="269"/>
      <c r="L78" s="269"/>
      <c r="M78" s="269"/>
      <c r="N78" s="269"/>
      <c r="O78" s="269"/>
      <c r="P78" s="269">
        <v>3</v>
      </c>
      <c r="Q78" s="269">
        <v>4</v>
      </c>
      <c r="R78" s="269"/>
      <c r="S78" s="269"/>
    </row>
    <row r="79" spans="2:19">
      <c r="B79" s="229" t="s">
        <v>130</v>
      </c>
      <c r="C79" s="269" t="s">
        <v>204</v>
      </c>
      <c r="D79" s="269" t="s">
        <v>131</v>
      </c>
      <c r="E79" s="269"/>
      <c r="F79" s="269">
        <v>2</v>
      </c>
      <c r="G79" s="269">
        <v>2</v>
      </c>
      <c r="H79" s="269">
        <v>3</v>
      </c>
      <c r="I79" s="269">
        <v>3</v>
      </c>
      <c r="J79" s="269">
        <v>1</v>
      </c>
      <c r="K79" s="269">
        <v>1</v>
      </c>
      <c r="L79" s="269"/>
      <c r="M79" s="269"/>
      <c r="N79" s="269">
        <v>2</v>
      </c>
      <c r="O79" s="269">
        <v>2</v>
      </c>
      <c r="P79" s="269"/>
      <c r="Q79" s="269"/>
      <c r="R79" s="269"/>
      <c r="S79" s="269"/>
    </row>
    <row r="80" spans="2:19">
      <c r="B80" s="229" t="s">
        <v>132</v>
      </c>
      <c r="C80" s="269" t="s">
        <v>204</v>
      </c>
      <c r="D80" s="269" t="s">
        <v>133</v>
      </c>
      <c r="E80" s="269"/>
      <c r="F80" s="269"/>
      <c r="G80" s="269"/>
      <c r="H80" s="269"/>
      <c r="I80" s="269"/>
      <c r="J80" s="269"/>
      <c r="K80" s="269"/>
      <c r="L80" s="269"/>
      <c r="M80" s="269"/>
      <c r="N80" s="269"/>
      <c r="O80" s="269"/>
      <c r="P80" s="269">
        <v>2</v>
      </c>
      <c r="Q80" s="269">
        <v>1</v>
      </c>
      <c r="R80" s="269"/>
      <c r="S80" s="269"/>
    </row>
    <row r="81" spans="2:19">
      <c r="B81" s="229" t="s">
        <v>98</v>
      </c>
      <c r="C81" s="269" t="s">
        <v>204</v>
      </c>
      <c r="D81" s="269" t="s">
        <v>99</v>
      </c>
      <c r="E81" s="269"/>
      <c r="F81" s="269"/>
      <c r="G81" s="269"/>
      <c r="H81" s="269"/>
      <c r="I81" s="269"/>
      <c r="J81" s="269"/>
      <c r="K81" s="269"/>
      <c r="L81" s="269"/>
      <c r="M81" s="269"/>
      <c r="N81" s="269"/>
      <c r="O81" s="269"/>
      <c r="P81" s="269">
        <v>1</v>
      </c>
      <c r="Q81" s="269">
        <v>1</v>
      </c>
      <c r="R81" s="269"/>
      <c r="S81" s="269"/>
    </row>
    <row r="82" spans="2:19">
      <c r="B82" s="229" t="s">
        <v>70</v>
      </c>
      <c r="C82" s="269" t="s">
        <v>204</v>
      </c>
      <c r="D82" s="269" t="s">
        <v>71</v>
      </c>
      <c r="E82" s="269"/>
      <c r="F82" s="269"/>
      <c r="G82" s="269"/>
      <c r="H82" s="269"/>
      <c r="I82" s="269"/>
      <c r="J82" s="269"/>
      <c r="K82" s="269"/>
      <c r="L82" s="269"/>
      <c r="M82" s="269"/>
      <c r="N82" s="269"/>
      <c r="O82" s="269"/>
      <c r="P82" s="269">
        <v>2</v>
      </c>
      <c r="Q82" s="269">
        <v>1</v>
      </c>
      <c r="R82" s="269"/>
      <c r="S82" s="269"/>
    </row>
    <row r="83" spans="2:19">
      <c r="B83" s="229" t="s">
        <v>178</v>
      </c>
      <c r="C83" s="269"/>
      <c r="D83" s="269" t="s">
        <v>179</v>
      </c>
      <c r="E83" s="269"/>
      <c r="F83" s="269"/>
      <c r="G83" s="269"/>
      <c r="H83" s="269"/>
      <c r="I83" s="269"/>
      <c r="J83" s="269"/>
      <c r="K83" s="269"/>
      <c r="L83" s="269"/>
      <c r="M83" s="269"/>
      <c r="N83" s="269"/>
      <c r="O83" s="269"/>
      <c r="P83" s="269">
        <v>1</v>
      </c>
      <c r="Q83" s="269"/>
      <c r="R83" s="269"/>
      <c r="S83" s="269"/>
    </row>
    <row r="84" spans="2:19">
      <c r="B84" s="229" t="s">
        <v>92</v>
      </c>
      <c r="C84" s="269"/>
      <c r="D84" s="269" t="s">
        <v>93</v>
      </c>
      <c r="E84" s="269"/>
      <c r="F84" s="269"/>
      <c r="G84" s="269"/>
      <c r="H84" s="269"/>
      <c r="I84" s="269"/>
      <c r="J84" s="269"/>
      <c r="K84" s="269"/>
      <c r="L84" s="269"/>
      <c r="M84" s="269"/>
      <c r="N84" s="269"/>
      <c r="O84" s="269"/>
      <c r="P84" s="269"/>
      <c r="Q84" s="269">
        <v>1</v>
      </c>
      <c r="R84" s="269"/>
      <c r="S84" s="269"/>
    </row>
    <row r="85" spans="2:19">
      <c r="B85" s="229" t="s">
        <v>118</v>
      </c>
      <c r="C85" s="269"/>
      <c r="D85" s="269" t="s">
        <v>119</v>
      </c>
      <c r="E85" s="269"/>
      <c r="F85" s="269"/>
      <c r="G85" s="269"/>
      <c r="H85" s="269"/>
      <c r="I85" s="269"/>
      <c r="J85" s="269">
        <v>1</v>
      </c>
      <c r="K85" s="269"/>
      <c r="L85" s="269"/>
      <c r="M85" s="269"/>
      <c r="N85" s="269"/>
      <c r="O85" s="269"/>
      <c r="P85" s="269">
        <v>1</v>
      </c>
      <c r="Q85" s="269"/>
      <c r="R85" s="269"/>
      <c r="S85" s="269"/>
    </row>
    <row r="86" spans="2:19">
      <c r="B86" s="229" t="s">
        <v>138</v>
      </c>
      <c r="C86" s="269" t="s">
        <v>202</v>
      </c>
      <c r="D86" s="269" t="s">
        <v>139</v>
      </c>
      <c r="E86" s="269"/>
      <c r="F86" s="269"/>
      <c r="G86" s="269"/>
      <c r="H86" s="269"/>
      <c r="I86" s="269"/>
      <c r="J86" s="269"/>
      <c r="K86" s="269"/>
      <c r="L86" s="269">
        <v>1</v>
      </c>
      <c r="M86" s="269">
        <v>1</v>
      </c>
      <c r="N86" s="269">
        <v>2</v>
      </c>
      <c r="O86" s="269">
        <v>2</v>
      </c>
      <c r="P86" s="269">
        <v>2</v>
      </c>
      <c r="Q86" s="269">
        <v>1</v>
      </c>
      <c r="R86" s="269">
        <v>1</v>
      </c>
      <c r="S86" s="269">
        <v>1</v>
      </c>
    </row>
    <row r="87" spans="2:19">
      <c r="B87" s="229" t="s">
        <v>140</v>
      </c>
      <c r="C87" s="269"/>
      <c r="D87" s="269" t="s">
        <v>141</v>
      </c>
      <c r="E87" s="269"/>
      <c r="F87" s="269">
        <v>2</v>
      </c>
      <c r="G87" s="269"/>
      <c r="H87" s="269"/>
      <c r="I87" s="269"/>
      <c r="J87" s="269"/>
      <c r="K87" s="269"/>
      <c r="L87" s="269"/>
      <c r="M87" s="269"/>
      <c r="N87" s="269"/>
      <c r="O87" s="269"/>
      <c r="P87" s="269"/>
      <c r="Q87" s="269"/>
      <c r="R87" s="269"/>
      <c r="S87" s="269"/>
    </row>
    <row r="88" spans="2:19">
      <c r="B88" s="229" t="s">
        <v>108</v>
      </c>
      <c r="C88" s="269"/>
      <c r="D88" s="269" t="s">
        <v>109</v>
      </c>
      <c r="E88" s="269"/>
      <c r="F88" s="269"/>
      <c r="G88" s="269"/>
      <c r="H88" s="269"/>
      <c r="I88" s="269"/>
      <c r="J88" s="269"/>
      <c r="K88" s="269"/>
      <c r="L88" s="269"/>
      <c r="M88" s="269"/>
      <c r="N88" s="269">
        <v>1</v>
      </c>
      <c r="O88" s="269">
        <v>1</v>
      </c>
      <c r="P88" s="269"/>
      <c r="Q88" s="269"/>
      <c r="R88" s="269"/>
      <c r="S88" s="269"/>
    </row>
    <row r="89" spans="2:19">
      <c r="B89" s="229" t="s">
        <v>162</v>
      </c>
      <c r="C89" s="269" t="s">
        <v>204</v>
      </c>
      <c r="D89" s="269" t="s">
        <v>163</v>
      </c>
      <c r="E89" s="269"/>
      <c r="F89" s="269"/>
      <c r="G89" s="269"/>
      <c r="H89" s="269"/>
      <c r="I89" s="269"/>
      <c r="J89" s="269"/>
      <c r="K89" s="269"/>
      <c r="L89" s="269"/>
      <c r="M89" s="269"/>
      <c r="N89" s="269"/>
      <c r="O89" s="269"/>
      <c r="P89" s="269">
        <v>1</v>
      </c>
      <c r="Q89" s="269"/>
      <c r="R89" s="269"/>
      <c r="S89" s="269"/>
    </row>
    <row r="90" spans="2:19">
      <c r="B90" s="229" t="s">
        <v>40</v>
      </c>
      <c r="C90" s="269"/>
      <c r="D90" s="269" t="s">
        <v>41</v>
      </c>
      <c r="E90" s="269"/>
      <c r="F90" s="269"/>
      <c r="G90" s="269"/>
      <c r="H90" s="269"/>
      <c r="I90" s="269"/>
      <c r="J90" s="269"/>
      <c r="K90" s="269"/>
      <c r="L90" s="269"/>
      <c r="M90" s="269"/>
      <c r="N90" s="269"/>
      <c r="O90" s="269"/>
      <c r="P90" s="269"/>
      <c r="Q90" s="269">
        <v>1</v>
      </c>
      <c r="R90" s="269"/>
      <c r="S90" s="269"/>
    </row>
    <row r="91" spans="2:19">
      <c r="B91" s="230" t="s">
        <v>18</v>
      </c>
      <c r="C91" s="270"/>
      <c r="D91" s="270" t="s">
        <v>19</v>
      </c>
      <c r="E91" s="270"/>
      <c r="F91" s="270">
        <v>1</v>
      </c>
      <c r="G91" s="270">
        <v>1</v>
      </c>
      <c r="H91" s="270"/>
      <c r="I91" s="270">
        <v>1</v>
      </c>
      <c r="J91" s="270">
        <v>1</v>
      </c>
      <c r="K91" s="270">
        <v>2</v>
      </c>
      <c r="L91" s="270"/>
      <c r="M91" s="270"/>
      <c r="N91" s="270"/>
      <c r="O91" s="270"/>
      <c r="P91" s="270"/>
      <c r="Q91" s="270"/>
      <c r="R91" s="270"/>
      <c r="S91" s="270"/>
    </row>
    <row r="92" spans="2:19">
      <c r="F92" s="236">
        <f>COUNT(F8:F91)</f>
        <v>17</v>
      </c>
      <c r="G92" s="236">
        <f t="shared" ref="G92:S92" si="0">COUNT(G8:G91)</f>
        <v>15</v>
      </c>
      <c r="H92" s="236">
        <f t="shared" si="0"/>
        <v>14</v>
      </c>
      <c r="I92" s="236">
        <f t="shared" si="0"/>
        <v>17</v>
      </c>
      <c r="J92" s="236">
        <f t="shared" si="0"/>
        <v>18</v>
      </c>
      <c r="K92" s="236">
        <f t="shared" si="0"/>
        <v>19</v>
      </c>
      <c r="L92" s="236">
        <f t="shared" si="0"/>
        <v>9</v>
      </c>
      <c r="M92" s="236">
        <f t="shared" si="0"/>
        <v>8</v>
      </c>
      <c r="N92" s="236">
        <f t="shared" si="0"/>
        <v>15</v>
      </c>
      <c r="O92" s="236">
        <f t="shared" si="0"/>
        <v>13</v>
      </c>
      <c r="P92" s="236">
        <f t="shared" si="0"/>
        <v>37</v>
      </c>
      <c r="Q92" s="236">
        <f t="shared" si="0"/>
        <v>41</v>
      </c>
      <c r="R92" s="236">
        <f t="shared" si="0"/>
        <v>13</v>
      </c>
      <c r="S92" s="236">
        <f t="shared" si="0"/>
        <v>14</v>
      </c>
    </row>
  </sheetData>
  <mergeCells count="13">
    <mergeCell ref="R5:S5"/>
    <mergeCell ref="F6:G6"/>
    <mergeCell ref="H6:I6"/>
    <mergeCell ref="B4:B7"/>
    <mergeCell ref="C4:C7"/>
    <mergeCell ref="D4:D7"/>
    <mergeCell ref="B1:E3"/>
    <mergeCell ref="F1:Q3"/>
    <mergeCell ref="F5:I5"/>
    <mergeCell ref="J5:K5"/>
    <mergeCell ref="L5:M5"/>
    <mergeCell ref="N5:O5"/>
    <mergeCell ref="P5:Q5"/>
  </mergeCells>
  <hyperlinks>
    <hyperlink ref="B4:B7" location="Glossary!B5:I7" tooltip="Gloassary" display="LowestID"/>
    <hyperlink ref="D4:D7" location="Glossary!B8:I11" tooltip="Glossary" display="LowestIDNC"/>
    <hyperlink ref="C4:C7" location="Glossary!B16:I22" tooltip="Glossary" display="Assemblage"/>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ED9D19"/>
  </sheetPr>
  <dimension ref="A1:AC207"/>
  <sheetViews>
    <sheetView workbookViewId="0">
      <pane ySplit="5" topLeftCell="A6" activePane="bottomLeft" state="frozen"/>
      <selection pane="bottomLeft" activeCell="X43" sqref="X43"/>
    </sheetView>
  </sheetViews>
  <sheetFormatPr defaultRowHeight="15"/>
  <cols>
    <col min="1" max="1" width="4.28515625" style="69" customWidth="1"/>
    <col min="2" max="2" width="27.140625" style="41" customWidth="1"/>
    <col min="3" max="3" width="9.140625" style="48"/>
    <col min="4" max="4" width="9.140625" style="41"/>
    <col min="5" max="10" width="6.140625" style="41" customWidth="1"/>
    <col min="11" max="11" width="6.140625" style="41" hidden="1" customWidth="1"/>
    <col min="12" max="12" width="6.140625" style="43" hidden="1" customWidth="1"/>
    <col min="13" max="13" width="6.140625" style="44" hidden="1" customWidth="1"/>
    <col min="14" max="14" width="6.140625" style="41" customWidth="1"/>
    <col min="15" max="15" width="9" style="45" customWidth="1"/>
    <col min="16" max="16" width="16.28515625" style="49" bestFit="1" customWidth="1"/>
    <col min="17" max="21" width="9.5703125" style="49" customWidth="1"/>
    <col min="22" max="25" width="9.140625" style="49"/>
    <col min="26" max="26" width="9.140625" style="50"/>
    <col min="27" max="27" width="9.140625" style="41"/>
    <col min="28" max="16384" width="9.140625" style="47"/>
  </cols>
  <sheetData>
    <row r="1" spans="1:29" s="26" customFormat="1" ht="39" customHeight="1">
      <c r="A1" s="245"/>
      <c r="B1" s="238" t="s">
        <v>753</v>
      </c>
      <c r="C1" s="302" t="s">
        <v>184</v>
      </c>
      <c r="D1" s="302"/>
      <c r="E1" s="302"/>
      <c r="F1" s="302"/>
      <c r="G1" s="302"/>
      <c r="H1" s="302"/>
      <c r="I1" s="302"/>
      <c r="J1" s="302"/>
      <c r="K1" s="302"/>
      <c r="L1" s="302"/>
      <c r="M1" s="302"/>
      <c r="N1" s="239"/>
      <c r="O1" s="303" t="s">
        <v>783</v>
      </c>
      <c r="P1" s="304"/>
      <c r="Q1" s="304"/>
      <c r="R1" s="304"/>
      <c r="S1" s="304"/>
      <c r="T1" s="304"/>
      <c r="U1" s="304"/>
      <c r="V1" s="304"/>
      <c r="W1" s="304"/>
      <c r="X1" s="304"/>
      <c r="Y1" s="304"/>
      <c r="Z1" s="305"/>
      <c r="AA1" s="27"/>
      <c r="AB1" s="28"/>
    </row>
    <row r="2" spans="1:29" s="26" customFormat="1" ht="15.75" customHeight="1">
      <c r="A2" s="245"/>
      <c r="B2" s="295" t="s">
        <v>16</v>
      </c>
      <c r="C2" s="295" t="s">
        <v>185</v>
      </c>
      <c r="D2" s="295" t="s">
        <v>17</v>
      </c>
      <c r="E2" s="297">
        <v>1997</v>
      </c>
      <c r="F2" s="297">
        <v>1999</v>
      </c>
      <c r="G2" s="297">
        <v>2001</v>
      </c>
      <c r="H2" s="297">
        <v>2003</v>
      </c>
      <c r="I2" s="297">
        <v>2005</v>
      </c>
      <c r="J2" s="297">
        <v>2007</v>
      </c>
      <c r="K2" s="297"/>
      <c r="L2" s="297"/>
      <c r="M2" s="297"/>
      <c r="N2" s="298"/>
      <c r="O2" s="299"/>
      <c r="P2" s="7" t="s">
        <v>797</v>
      </c>
      <c r="Q2" s="29"/>
      <c r="R2" s="29"/>
      <c r="S2" s="29"/>
      <c r="T2" s="29"/>
      <c r="U2" s="29"/>
      <c r="V2" s="29"/>
      <c r="W2" s="29"/>
      <c r="X2" s="29"/>
      <c r="Y2" s="29"/>
      <c r="Z2" s="30"/>
      <c r="AA2" s="31"/>
      <c r="AB2" s="30"/>
      <c r="AC2" s="32"/>
    </row>
    <row r="3" spans="1:29" s="26" customFormat="1" ht="15.75" customHeight="1">
      <c r="A3" s="245"/>
      <c r="B3" s="295"/>
      <c r="C3" s="295"/>
      <c r="D3" s="295"/>
      <c r="E3" s="297"/>
      <c r="F3" s="297"/>
      <c r="G3" s="297"/>
      <c r="H3" s="297"/>
      <c r="I3" s="297"/>
      <c r="J3" s="297"/>
      <c r="K3" s="297"/>
      <c r="L3" s="297"/>
      <c r="M3" s="297"/>
      <c r="N3" s="298"/>
      <c r="O3" s="299"/>
      <c r="P3" s="33"/>
      <c r="Q3" s="29"/>
      <c r="R3" s="29"/>
      <c r="S3" s="29"/>
      <c r="T3" s="29"/>
      <c r="U3" s="29"/>
      <c r="V3" s="29"/>
      <c r="W3" s="29"/>
      <c r="X3" s="29"/>
      <c r="Y3" s="29"/>
      <c r="Z3" s="30"/>
      <c r="AA3" s="31"/>
      <c r="AB3" s="30"/>
      <c r="AC3" s="32"/>
    </row>
    <row r="4" spans="1:29" s="26" customFormat="1" ht="15.75" customHeight="1">
      <c r="A4" s="245"/>
      <c r="B4" s="295"/>
      <c r="C4" s="295"/>
      <c r="D4" s="295"/>
      <c r="E4" s="297"/>
      <c r="F4" s="297"/>
      <c r="G4" s="297"/>
      <c r="H4" s="297"/>
      <c r="I4" s="297"/>
      <c r="J4" s="297"/>
      <c r="K4" s="297"/>
      <c r="L4" s="297"/>
      <c r="M4" s="297"/>
      <c r="N4" s="298"/>
      <c r="O4" s="299"/>
      <c r="P4" s="34" t="s">
        <v>192</v>
      </c>
      <c r="Q4" s="300" t="s">
        <v>193</v>
      </c>
      <c r="R4" s="300"/>
      <c r="S4" s="300"/>
      <c r="T4" s="251" t="s">
        <v>194</v>
      </c>
      <c r="U4" s="29"/>
      <c r="V4" s="35"/>
      <c r="W4" s="29"/>
      <c r="X4" s="29"/>
      <c r="Y4" s="29"/>
      <c r="Z4" s="30"/>
      <c r="AA4" s="31"/>
      <c r="AB4" s="30"/>
      <c r="AC4" s="32"/>
    </row>
    <row r="5" spans="1:29" s="40" customFormat="1" ht="15.75" customHeight="1">
      <c r="A5" s="245"/>
      <c r="B5" s="295"/>
      <c r="C5" s="295"/>
      <c r="D5" s="295"/>
      <c r="E5" s="297"/>
      <c r="F5" s="297"/>
      <c r="G5" s="297"/>
      <c r="H5" s="297"/>
      <c r="I5" s="297"/>
      <c r="J5" s="297"/>
      <c r="K5" s="297"/>
      <c r="L5" s="297"/>
      <c r="M5" s="297"/>
      <c r="N5" s="298"/>
      <c r="O5" s="299"/>
      <c r="P5" s="36"/>
      <c r="Q5" s="300" t="s">
        <v>195</v>
      </c>
      <c r="R5" s="300"/>
      <c r="S5" s="300"/>
      <c r="T5" s="37"/>
      <c r="U5" s="37"/>
      <c r="V5" s="37"/>
      <c r="W5" s="37"/>
      <c r="X5" s="37"/>
      <c r="Y5" s="37"/>
      <c r="Z5" s="37"/>
      <c r="AA5" s="38"/>
      <c r="AB5" s="37"/>
      <c r="AC5" s="39"/>
    </row>
    <row r="6" spans="1:29" hidden="1">
      <c r="A6" s="245"/>
      <c r="B6" s="192" t="s">
        <v>16</v>
      </c>
      <c r="C6" s="192" t="s">
        <v>185</v>
      </c>
      <c r="D6" s="192" t="s">
        <v>17</v>
      </c>
      <c r="E6" s="193" t="s">
        <v>186</v>
      </c>
      <c r="F6" s="192" t="s">
        <v>187</v>
      </c>
      <c r="G6" s="193" t="s">
        <v>188</v>
      </c>
      <c r="H6" s="193" t="s">
        <v>189</v>
      </c>
      <c r="I6" s="193" t="s">
        <v>190</v>
      </c>
      <c r="J6" s="193" t="s">
        <v>191</v>
      </c>
      <c r="K6" s="194" t="s">
        <v>196</v>
      </c>
      <c r="L6" s="195"/>
      <c r="M6" s="196"/>
      <c r="P6" s="37"/>
      <c r="Q6" s="46"/>
      <c r="R6" s="37"/>
      <c r="S6" s="37"/>
      <c r="T6" s="37"/>
      <c r="U6" s="37"/>
      <c r="V6" s="37"/>
      <c r="W6" s="37"/>
      <c r="X6" s="37"/>
      <c r="Y6" s="37"/>
      <c r="Z6" s="37"/>
    </row>
    <row r="7" spans="1:29">
      <c r="A7" s="245"/>
      <c r="B7" s="192" t="s">
        <v>18</v>
      </c>
      <c r="C7" s="197" t="s">
        <v>197</v>
      </c>
      <c r="D7" s="192" t="s">
        <v>19</v>
      </c>
      <c r="E7" s="197">
        <v>2</v>
      </c>
      <c r="F7" s="197">
        <v>2</v>
      </c>
      <c r="G7" s="197"/>
      <c r="H7" s="197"/>
      <c r="I7" s="197"/>
      <c r="J7" s="197"/>
      <c r="K7" s="192"/>
      <c r="L7" s="195" t="s">
        <v>198</v>
      </c>
      <c r="M7" s="196" t="s">
        <v>199</v>
      </c>
      <c r="P7" s="52" t="s">
        <v>200</v>
      </c>
      <c r="Q7" s="49">
        <v>1997</v>
      </c>
      <c r="R7" s="49">
        <v>1999</v>
      </c>
      <c r="S7" s="49">
        <v>2001</v>
      </c>
      <c r="T7" s="49">
        <v>2003</v>
      </c>
      <c r="U7" s="49">
        <v>2005</v>
      </c>
      <c r="V7" s="49">
        <v>2007</v>
      </c>
    </row>
    <row r="8" spans="1:29">
      <c r="A8" s="245"/>
      <c r="B8" s="198" t="s">
        <v>20</v>
      </c>
      <c r="C8" s="199" t="s">
        <v>197</v>
      </c>
      <c r="D8" s="198" t="s">
        <v>21</v>
      </c>
      <c r="E8" s="199">
        <v>2</v>
      </c>
      <c r="F8" s="199">
        <v>2</v>
      </c>
      <c r="G8" s="199">
        <v>2</v>
      </c>
      <c r="H8" s="199">
        <v>2</v>
      </c>
      <c r="I8" s="199">
        <v>1</v>
      </c>
      <c r="J8" s="199">
        <v>2</v>
      </c>
      <c r="K8" s="198"/>
      <c r="L8" s="200">
        <f>SUM(E8:K8)</f>
        <v>11</v>
      </c>
      <c r="M8" s="201" t="str">
        <f t="shared" ref="M8:M66" si="0">LEFT(D7,4)</f>
        <v>IF99</v>
      </c>
      <c r="N8" s="134"/>
      <c r="P8" s="52" t="s">
        <v>752</v>
      </c>
      <c r="Q8" s="51">
        <f t="shared" ref="Q8:V8" si="1">COUNTIF(E7:E84,"&gt;0")</f>
        <v>17</v>
      </c>
      <c r="R8" s="51">
        <f t="shared" si="1"/>
        <v>21</v>
      </c>
      <c r="S8" s="51">
        <f t="shared" si="1"/>
        <v>9</v>
      </c>
      <c r="T8" s="51">
        <f t="shared" si="1"/>
        <v>15</v>
      </c>
      <c r="U8" s="51">
        <f t="shared" si="1"/>
        <v>50</v>
      </c>
      <c r="V8" s="51">
        <f t="shared" si="1"/>
        <v>16</v>
      </c>
      <c r="W8" s="51"/>
    </row>
    <row r="9" spans="1:29">
      <c r="A9" s="245"/>
      <c r="B9" s="192" t="s">
        <v>22</v>
      </c>
      <c r="C9" s="197" t="s">
        <v>197</v>
      </c>
      <c r="D9" s="192" t="s">
        <v>23</v>
      </c>
      <c r="E9" s="197"/>
      <c r="F9" s="197"/>
      <c r="G9" s="197"/>
      <c r="H9" s="197"/>
      <c r="I9" s="197">
        <v>1</v>
      </c>
      <c r="J9" s="197"/>
      <c r="K9" s="192"/>
      <c r="L9" s="195">
        <f t="shared" ref="L9:L75" si="2">SUM(E9:K9)</f>
        <v>1</v>
      </c>
      <c r="M9" s="196" t="str">
        <f t="shared" si="0"/>
        <v>II99</v>
      </c>
      <c r="P9" s="52" t="s">
        <v>203</v>
      </c>
      <c r="Q9" s="49">
        <v>13</v>
      </c>
      <c r="R9" s="49">
        <v>17</v>
      </c>
      <c r="S9" s="49">
        <v>7</v>
      </c>
      <c r="T9" s="49">
        <v>11</v>
      </c>
      <c r="U9" s="49">
        <v>28</v>
      </c>
      <c r="V9" s="49">
        <v>13</v>
      </c>
      <c r="W9" s="51"/>
    </row>
    <row r="10" spans="1:29">
      <c r="A10" s="245"/>
      <c r="B10" s="198" t="s">
        <v>24</v>
      </c>
      <c r="C10" s="199" t="s">
        <v>202</v>
      </c>
      <c r="D10" s="198" t="s">
        <v>25</v>
      </c>
      <c r="E10" s="199"/>
      <c r="F10" s="199">
        <v>2</v>
      </c>
      <c r="G10" s="199"/>
      <c r="H10" s="199"/>
      <c r="I10" s="199"/>
      <c r="J10" s="199"/>
      <c r="K10" s="198"/>
      <c r="L10" s="200">
        <f t="shared" si="2"/>
        <v>2</v>
      </c>
      <c r="M10" s="201" t="str">
        <f t="shared" si="0"/>
        <v>JB99</v>
      </c>
      <c r="N10" s="134"/>
      <c r="P10" s="52" t="s">
        <v>205</v>
      </c>
      <c r="Q10" s="49">
        <v>0.9</v>
      </c>
      <c r="R10" s="49">
        <v>1.0900000000000001</v>
      </c>
      <c r="S10" s="49">
        <v>0.35</v>
      </c>
      <c r="T10" s="49">
        <v>0.81</v>
      </c>
      <c r="U10" s="49">
        <v>2.2799999999999998</v>
      </c>
      <c r="V10" s="49">
        <v>0.52</v>
      </c>
      <c r="W10" s="51"/>
    </row>
    <row r="11" spans="1:29">
      <c r="A11" s="245"/>
      <c r="B11" s="192" t="s">
        <v>26</v>
      </c>
      <c r="C11" s="197" t="s">
        <v>202</v>
      </c>
      <c r="D11" s="192" t="s">
        <v>27</v>
      </c>
      <c r="E11" s="197"/>
      <c r="F11" s="197">
        <v>1</v>
      </c>
      <c r="G11" s="197"/>
      <c r="H11" s="197"/>
      <c r="I11" s="197"/>
      <c r="J11" s="197">
        <v>2</v>
      </c>
      <c r="K11" s="192"/>
      <c r="L11" s="195">
        <f t="shared" si="2"/>
        <v>3</v>
      </c>
      <c r="M11" s="196" t="str">
        <f t="shared" si="0"/>
        <v>JF04</v>
      </c>
    </row>
    <row r="12" spans="1:29">
      <c r="A12" s="245"/>
      <c r="B12" s="198" t="s">
        <v>28</v>
      </c>
      <c r="C12" s="199" t="s">
        <v>204</v>
      </c>
      <c r="D12" s="198" t="s">
        <v>29</v>
      </c>
      <c r="E12" s="199"/>
      <c r="F12" s="199"/>
      <c r="G12" s="199"/>
      <c r="H12" s="199"/>
      <c r="I12" s="199">
        <v>1</v>
      </c>
      <c r="J12" s="199"/>
      <c r="K12" s="198"/>
      <c r="L12" s="200">
        <f t="shared" si="2"/>
        <v>1</v>
      </c>
      <c r="M12" s="201" t="str">
        <f t="shared" si="0"/>
        <v>JP02</v>
      </c>
      <c r="N12" s="134"/>
    </row>
    <row r="13" spans="1:29">
      <c r="A13" s="245"/>
      <c r="B13" s="192" t="s">
        <v>30</v>
      </c>
      <c r="C13" s="197" t="s">
        <v>197</v>
      </c>
      <c r="D13" s="192" t="s">
        <v>31</v>
      </c>
      <c r="E13" s="197">
        <v>2</v>
      </c>
      <c r="F13" s="197">
        <v>2</v>
      </c>
      <c r="G13" s="197"/>
      <c r="H13" s="197"/>
      <c r="I13" s="197"/>
      <c r="J13" s="197"/>
      <c r="K13" s="192"/>
      <c r="L13" s="195">
        <f t="shared" si="2"/>
        <v>4</v>
      </c>
      <c r="M13" s="196" t="str">
        <f t="shared" si="0"/>
        <v>JP09</v>
      </c>
    </row>
    <row r="14" spans="1:29">
      <c r="A14" s="245"/>
      <c r="B14" s="198" t="s">
        <v>172</v>
      </c>
      <c r="C14" s="199" t="s">
        <v>197</v>
      </c>
      <c r="D14" s="198" t="s">
        <v>173</v>
      </c>
      <c r="E14" s="199"/>
      <c r="F14" s="199"/>
      <c r="G14" s="199"/>
      <c r="H14" s="199"/>
      <c r="I14" s="199"/>
      <c r="J14" s="199">
        <v>2</v>
      </c>
      <c r="K14" s="198" t="s">
        <v>206</v>
      </c>
      <c r="L14" s="200"/>
      <c r="M14" s="201"/>
      <c r="N14" s="134"/>
    </row>
    <row r="15" spans="1:29">
      <c r="A15" s="245"/>
      <c r="B15" s="192" t="s">
        <v>32</v>
      </c>
      <c r="C15" s="197" t="s">
        <v>197</v>
      </c>
      <c r="D15" s="192" t="s">
        <v>33</v>
      </c>
      <c r="E15" s="197"/>
      <c r="F15" s="197">
        <v>1</v>
      </c>
      <c r="G15" s="197"/>
      <c r="H15" s="197"/>
      <c r="I15" s="197"/>
      <c r="J15" s="197"/>
      <c r="K15" s="192"/>
      <c r="L15" s="195">
        <f t="shared" si="2"/>
        <v>1</v>
      </c>
      <c r="M15" s="196" t="str">
        <f>LEFT(D13,4)</f>
        <v>KG13</v>
      </c>
    </row>
    <row r="16" spans="1:29">
      <c r="A16" s="245"/>
      <c r="B16" s="198" t="s">
        <v>34</v>
      </c>
      <c r="C16" s="199" t="s">
        <v>197</v>
      </c>
      <c r="D16" s="198" t="s">
        <v>35</v>
      </c>
      <c r="E16" s="199"/>
      <c r="F16" s="199"/>
      <c r="G16" s="199"/>
      <c r="H16" s="199"/>
      <c r="I16" s="199">
        <v>2</v>
      </c>
      <c r="J16" s="199"/>
      <c r="K16" s="198"/>
      <c r="L16" s="200">
        <f t="shared" si="2"/>
        <v>2</v>
      </c>
      <c r="M16" s="201" t="str">
        <f t="shared" si="0"/>
        <v>LO04</v>
      </c>
      <c r="N16" s="134"/>
    </row>
    <row r="17" spans="1:14">
      <c r="A17" s="245"/>
      <c r="B17" s="192" t="s">
        <v>36</v>
      </c>
      <c r="C17" s="197" t="s">
        <v>197</v>
      </c>
      <c r="D17" s="192" t="s">
        <v>37</v>
      </c>
      <c r="E17" s="197"/>
      <c r="F17" s="197">
        <v>1</v>
      </c>
      <c r="G17" s="197"/>
      <c r="H17" s="197">
        <v>2</v>
      </c>
      <c r="I17" s="197">
        <v>1</v>
      </c>
      <c r="J17" s="197"/>
      <c r="K17" s="192"/>
      <c r="L17" s="195">
        <f t="shared" si="2"/>
        <v>4</v>
      </c>
      <c r="M17" s="196" t="str">
        <f t="shared" si="0"/>
        <v>LO05</v>
      </c>
    </row>
    <row r="18" spans="1:14">
      <c r="A18" s="245"/>
      <c r="B18" s="198" t="s">
        <v>38</v>
      </c>
      <c r="C18" s="199" t="s">
        <v>197</v>
      </c>
      <c r="D18" s="198" t="s">
        <v>39</v>
      </c>
      <c r="E18" s="199"/>
      <c r="F18" s="199"/>
      <c r="G18" s="199"/>
      <c r="H18" s="199"/>
      <c r="I18" s="199">
        <v>2</v>
      </c>
      <c r="J18" s="199"/>
      <c r="K18" s="198"/>
      <c r="L18" s="200">
        <f t="shared" si="2"/>
        <v>2</v>
      </c>
      <c r="M18" s="201" t="str">
        <f t="shared" si="0"/>
        <v>LO08</v>
      </c>
      <c r="N18" s="134"/>
    </row>
    <row r="19" spans="1:14">
      <c r="A19" s="245"/>
      <c r="B19" s="192" t="s">
        <v>40</v>
      </c>
      <c r="C19" s="197" t="s">
        <v>197</v>
      </c>
      <c r="D19" s="192" t="s">
        <v>41</v>
      </c>
      <c r="E19" s="197"/>
      <c r="F19" s="197"/>
      <c r="G19" s="197"/>
      <c r="H19" s="197"/>
      <c r="I19" s="197">
        <v>1</v>
      </c>
      <c r="J19" s="197"/>
      <c r="K19" s="192"/>
      <c r="L19" s="195">
        <f t="shared" si="2"/>
        <v>1</v>
      </c>
      <c r="M19" s="196" t="str">
        <f t="shared" si="0"/>
        <v>MM99</v>
      </c>
    </row>
    <row r="20" spans="1:14">
      <c r="A20" s="245"/>
      <c r="B20" s="198" t="s">
        <v>42</v>
      </c>
      <c r="C20" s="199" t="s">
        <v>197</v>
      </c>
      <c r="D20" s="198" t="s">
        <v>43</v>
      </c>
      <c r="E20" s="199"/>
      <c r="F20" s="199"/>
      <c r="G20" s="199"/>
      <c r="H20" s="199"/>
      <c r="I20" s="199">
        <v>2</v>
      </c>
      <c r="J20" s="199"/>
      <c r="K20" s="198"/>
      <c r="L20" s="200">
        <f t="shared" si="2"/>
        <v>2</v>
      </c>
      <c r="M20" s="201" t="str">
        <f t="shared" si="0"/>
        <v>MM99</v>
      </c>
      <c r="N20" s="134"/>
    </row>
    <row r="21" spans="1:14">
      <c r="A21" s="245"/>
      <c r="B21" s="192" t="s">
        <v>44</v>
      </c>
      <c r="C21" s="197" t="s">
        <v>204</v>
      </c>
      <c r="D21" s="192" t="s">
        <v>45</v>
      </c>
      <c r="E21" s="197"/>
      <c r="F21" s="197"/>
      <c r="G21" s="197"/>
      <c r="H21" s="197"/>
      <c r="I21" s="197">
        <v>2</v>
      </c>
      <c r="J21" s="197"/>
      <c r="K21" s="192"/>
      <c r="L21" s="195">
        <f t="shared" si="2"/>
        <v>2</v>
      </c>
      <c r="M21" s="196" t="str">
        <f t="shared" si="0"/>
        <v>OG03</v>
      </c>
    </row>
    <row r="22" spans="1:14">
      <c r="A22" s="245"/>
      <c r="B22" s="198" t="s">
        <v>46</v>
      </c>
      <c r="C22" s="199" t="s">
        <v>207</v>
      </c>
      <c r="D22" s="198" t="s">
        <v>47</v>
      </c>
      <c r="E22" s="199">
        <v>2</v>
      </c>
      <c r="F22" s="199"/>
      <c r="G22" s="199"/>
      <c r="H22" s="199"/>
      <c r="I22" s="199"/>
      <c r="J22" s="199"/>
      <c r="K22" s="198"/>
      <c r="L22" s="200">
        <f t="shared" si="2"/>
        <v>2</v>
      </c>
      <c r="M22" s="201" t="str">
        <f t="shared" si="0"/>
        <v>OG04</v>
      </c>
      <c r="N22" s="134"/>
    </row>
    <row r="23" spans="1:14">
      <c r="A23" s="245"/>
      <c r="B23" s="192" t="s">
        <v>48</v>
      </c>
      <c r="C23" s="197" t="s">
        <v>202</v>
      </c>
      <c r="D23" s="192" t="s">
        <v>49</v>
      </c>
      <c r="E23" s="197"/>
      <c r="F23" s="197">
        <v>2</v>
      </c>
      <c r="G23" s="197"/>
      <c r="H23" s="197"/>
      <c r="I23" s="197"/>
      <c r="J23" s="197"/>
      <c r="K23" s="192"/>
      <c r="L23" s="195">
        <f t="shared" si="2"/>
        <v>2</v>
      </c>
      <c r="M23" s="196" t="str">
        <f t="shared" si="0"/>
        <v>OG04</v>
      </c>
    </row>
    <row r="24" spans="1:14">
      <c r="A24" s="245"/>
      <c r="B24" s="198" t="s">
        <v>180</v>
      </c>
      <c r="C24" s="199" t="s">
        <v>197</v>
      </c>
      <c r="D24" s="198" t="s">
        <v>181</v>
      </c>
      <c r="E24" s="199"/>
      <c r="F24" s="199"/>
      <c r="G24" s="199"/>
      <c r="H24" s="199">
        <v>2</v>
      </c>
      <c r="I24" s="199"/>
      <c r="J24" s="199">
        <v>1</v>
      </c>
      <c r="K24" s="198"/>
      <c r="L24" s="200">
        <f t="shared" si="2"/>
        <v>3</v>
      </c>
      <c r="M24" s="201" t="str">
        <f t="shared" si="0"/>
        <v>OG04</v>
      </c>
      <c r="N24" s="134"/>
    </row>
    <row r="25" spans="1:14">
      <c r="A25" s="246"/>
      <c r="B25" s="192" t="s">
        <v>50</v>
      </c>
      <c r="C25" s="197" t="s">
        <v>204</v>
      </c>
      <c r="D25" s="192" t="s">
        <v>51</v>
      </c>
      <c r="E25" s="197"/>
      <c r="F25" s="197"/>
      <c r="G25" s="197"/>
      <c r="H25" s="197"/>
      <c r="I25" s="197">
        <v>2</v>
      </c>
      <c r="J25" s="197"/>
      <c r="K25" s="192"/>
      <c r="L25" s="195">
        <f t="shared" si="2"/>
        <v>2</v>
      </c>
      <c r="M25" s="196" t="str">
        <f t="shared" si="0"/>
        <v>OG04</v>
      </c>
    </row>
    <row r="26" spans="1:14">
      <c r="A26" s="246"/>
      <c r="B26" s="198" t="s">
        <v>52</v>
      </c>
      <c r="C26" s="199" t="s">
        <v>208</v>
      </c>
      <c r="D26" s="198" t="s">
        <v>53</v>
      </c>
      <c r="E26" s="199"/>
      <c r="F26" s="199"/>
      <c r="G26" s="199"/>
      <c r="H26" s="199"/>
      <c r="I26" s="199">
        <v>2</v>
      </c>
      <c r="J26" s="199"/>
      <c r="K26" s="198"/>
      <c r="L26" s="200">
        <f t="shared" si="2"/>
        <v>2</v>
      </c>
      <c r="M26" s="201" t="str">
        <f t="shared" si="0"/>
        <v>OG06</v>
      </c>
      <c r="N26" s="134"/>
    </row>
    <row r="27" spans="1:14">
      <c r="A27" s="246"/>
      <c r="B27" s="192" t="s">
        <v>54</v>
      </c>
      <c r="C27" s="197" t="s">
        <v>202</v>
      </c>
      <c r="D27" s="192" t="s">
        <v>55</v>
      </c>
      <c r="E27" s="197">
        <v>2</v>
      </c>
      <c r="F27" s="197">
        <v>2</v>
      </c>
      <c r="G27" s="197">
        <v>2</v>
      </c>
      <c r="H27" s="197">
        <v>2</v>
      </c>
      <c r="I27" s="197"/>
      <c r="J27" s="197">
        <v>2</v>
      </c>
      <c r="K27" s="192"/>
      <c r="L27" s="195">
        <f t="shared" si="2"/>
        <v>10</v>
      </c>
      <c r="M27" s="196" t="str">
        <f t="shared" si="0"/>
        <v>OH08</v>
      </c>
    </row>
    <row r="28" spans="1:14">
      <c r="A28" s="246"/>
      <c r="B28" s="198" t="s">
        <v>164</v>
      </c>
      <c r="C28" s="199" t="s">
        <v>197</v>
      </c>
      <c r="D28" s="198" t="s">
        <v>165</v>
      </c>
      <c r="E28" s="199"/>
      <c r="F28" s="199"/>
      <c r="G28" s="199"/>
      <c r="H28" s="199"/>
      <c r="I28" s="199">
        <v>1</v>
      </c>
      <c r="J28" s="199"/>
      <c r="K28" s="198" t="s">
        <v>206</v>
      </c>
      <c r="L28" s="200"/>
      <c r="M28" s="201"/>
      <c r="N28" s="134"/>
    </row>
    <row r="29" spans="1:14">
      <c r="A29" s="246"/>
      <c r="B29" s="192" t="s">
        <v>56</v>
      </c>
      <c r="C29" s="197" t="s">
        <v>202</v>
      </c>
      <c r="D29" s="192" t="s">
        <v>57</v>
      </c>
      <c r="E29" s="197"/>
      <c r="F29" s="197"/>
      <c r="G29" s="197"/>
      <c r="H29" s="197"/>
      <c r="I29" s="197">
        <v>2</v>
      </c>
      <c r="J29" s="197"/>
      <c r="K29" s="192"/>
      <c r="L29" s="195">
        <f t="shared" si="2"/>
        <v>2</v>
      </c>
      <c r="M29" s="196" t="str">
        <f>LEFT(D27,4)</f>
        <v>OH08</v>
      </c>
    </row>
    <row r="30" spans="1:14">
      <c r="A30" s="247"/>
      <c r="B30" s="198" t="s">
        <v>58</v>
      </c>
      <c r="C30" s="199" t="s">
        <v>202</v>
      </c>
      <c r="D30" s="198" t="s">
        <v>59</v>
      </c>
      <c r="E30" s="199"/>
      <c r="F30" s="199"/>
      <c r="G30" s="199">
        <v>1</v>
      </c>
      <c r="H30" s="199"/>
      <c r="I30" s="199"/>
      <c r="J30" s="199"/>
      <c r="K30" s="198"/>
      <c r="L30" s="200">
        <f t="shared" si="2"/>
        <v>1</v>
      </c>
      <c r="M30" s="201" t="str">
        <f t="shared" si="0"/>
        <v>OH08</v>
      </c>
      <c r="N30" s="134"/>
    </row>
    <row r="31" spans="1:14">
      <c r="A31" s="247"/>
      <c r="B31" s="192" t="s">
        <v>60</v>
      </c>
      <c r="C31" s="197" t="s">
        <v>202</v>
      </c>
      <c r="D31" s="192" t="s">
        <v>61</v>
      </c>
      <c r="E31" s="197">
        <v>2</v>
      </c>
      <c r="F31" s="197">
        <v>2</v>
      </c>
      <c r="G31" s="197"/>
      <c r="H31" s="197"/>
      <c r="I31" s="197"/>
      <c r="J31" s="197">
        <v>2</v>
      </c>
      <c r="K31" s="192"/>
      <c r="L31" s="195">
        <f t="shared" si="2"/>
        <v>6</v>
      </c>
      <c r="M31" s="196" t="str">
        <f t="shared" si="0"/>
        <v>OH08</v>
      </c>
    </row>
    <row r="32" spans="1:14">
      <c r="A32" s="247"/>
      <c r="B32" s="198" t="s">
        <v>62</v>
      </c>
      <c r="C32" s="199" t="s">
        <v>202</v>
      </c>
      <c r="D32" s="198" t="s">
        <v>63</v>
      </c>
      <c r="E32" s="199"/>
      <c r="F32" s="199"/>
      <c r="G32" s="199"/>
      <c r="H32" s="199">
        <v>2</v>
      </c>
      <c r="I32" s="199"/>
      <c r="J32" s="199"/>
      <c r="K32" s="198"/>
      <c r="L32" s="200">
        <f t="shared" si="2"/>
        <v>2</v>
      </c>
      <c r="M32" s="201" t="str">
        <f t="shared" si="0"/>
        <v>OH08</v>
      </c>
      <c r="N32" s="134"/>
    </row>
    <row r="33" spans="1:22">
      <c r="A33" s="247"/>
      <c r="B33" s="192" t="s">
        <v>64</v>
      </c>
      <c r="C33" s="197" t="s">
        <v>204</v>
      </c>
      <c r="D33" s="192" t="s">
        <v>65</v>
      </c>
      <c r="E33" s="197"/>
      <c r="F33" s="197"/>
      <c r="G33" s="197"/>
      <c r="H33" s="197"/>
      <c r="I33" s="197">
        <v>1</v>
      </c>
      <c r="J33" s="197"/>
      <c r="K33" s="192"/>
      <c r="L33" s="195">
        <f t="shared" si="2"/>
        <v>1</v>
      </c>
      <c r="M33" s="196" t="str">
        <f t="shared" si="0"/>
        <v>OH08</v>
      </c>
    </row>
    <row r="34" spans="1:22">
      <c r="A34" s="247"/>
      <c r="B34" s="198" t="s">
        <v>66</v>
      </c>
      <c r="C34" s="199" t="s">
        <v>197</v>
      </c>
      <c r="D34" s="198" t="s">
        <v>67</v>
      </c>
      <c r="E34" s="199">
        <v>2</v>
      </c>
      <c r="F34" s="199">
        <v>2</v>
      </c>
      <c r="G34" s="199"/>
      <c r="H34" s="199">
        <v>2</v>
      </c>
      <c r="I34" s="199">
        <v>2</v>
      </c>
      <c r="J34" s="199"/>
      <c r="K34" s="198"/>
      <c r="L34" s="200">
        <f t="shared" si="2"/>
        <v>8</v>
      </c>
      <c r="M34" s="201" t="str">
        <f t="shared" si="0"/>
        <v>OH08</v>
      </c>
      <c r="N34" s="134"/>
    </row>
    <row r="35" spans="1:22">
      <c r="A35" s="242"/>
      <c r="B35" s="192" t="s">
        <v>68</v>
      </c>
      <c r="C35" s="197" t="s">
        <v>202</v>
      </c>
      <c r="D35" s="192" t="s">
        <v>69</v>
      </c>
      <c r="E35" s="197">
        <v>2</v>
      </c>
      <c r="F35" s="197">
        <v>2</v>
      </c>
      <c r="G35" s="197">
        <v>2</v>
      </c>
      <c r="H35" s="197">
        <v>2</v>
      </c>
      <c r="I35" s="197"/>
      <c r="J35" s="197">
        <v>2</v>
      </c>
      <c r="K35" s="192"/>
      <c r="L35" s="195">
        <f t="shared" si="2"/>
        <v>10</v>
      </c>
      <c r="M35" s="196" t="str">
        <f t="shared" si="0"/>
        <v>OH08</v>
      </c>
    </row>
    <row r="36" spans="1:22">
      <c r="A36" s="242"/>
      <c r="B36" s="198" t="s">
        <v>70</v>
      </c>
      <c r="C36" s="199" t="s">
        <v>204</v>
      </c>
      <c r="D36" s="198" t="s">
        <v>71</v>
      </c>
      <c r="E36" s="199"/>
      <c r="F36" s="199"/>
      <c r="G36" s="199"/>
      <c r="H36" s="199"/>
      <c r="I36" s="199">
        <v>2</v>
      </c>
      <c r="J36" s="199"/>
      <c r="K36" s="198"/>
      <c r="L36" s="200">
        <f t="shared" si="2"/>
        <v>2</v>
      </c>
      <c r="M36" s="201" t="str">
        <f t="shared" si="0"/>
        <v>OH08</v>
      </c>
      <c r="N36" s="134"/>
    </row>
    <row r="37" spans="1:22">
      <c r="A37" s="242"/>
      <c r="B37" s="192" t="s">
        <v>182</v>
      </c>
      <c r="C37" s="197" t="s">
        <v>197</v>
      </c>
      <c r="D37" s="192" t="s">
        <v>183</v>
      </c>
      <c r="E37" s="197"/>
      <c r="F37" s="197"/>
      <c r="G37" s="197"/>
      <c r="H37" s="197"/>
      <c r="I37" s="197">
        <v>1</v>
      </c>
      <c r="J37" s="197"/>
      <c r="K37" s="192"/>
      <c r="L37" s="195">
        <f t="shared" si="2"/>
        <v>1</v>
      </c>
      <c r="M37" s="196" t="str">
        <f t="shared" si="0"/>
        <v>OH09</v>
      </c>
    </row>
    <row r="38" spans="1:22">
      <c r="A38" s="242"/>
      <c r="B38" s="198" t="s">
        <v>72</v>
      </c>
      <c r="C38" s="199" t="s">
        <v>202</v>
      </c>
      <c r="D38" s="198" t="s">
        <v>73</v>
      </c>
      <c r="E38" s="199">
        <v>2</v>
      </c>
      <c r="F38" s="199">
        <v>2</v>
      </c>
      <c r="G38" s="199">
        <v>2</v>
      </c>
      <c r="H38" s="199">
        <v>2</v>
      </c>
      <c r="I38" s="199">
        <v>2</v>
      </c>
      <c r="J38" s="199"/>
      <c r="K38" s="198"/>
      <c r="L38" s="200">
        <f t="shared" si="2"/>
        <v>10</v>
      </c>
      <c r="M38" s="201" t="str">
        <f t="shared" si="0"/>
        <v>OH99</v>
      </c>
      <c r="N38" s="134"/>
    </row>
    <row r="39" spans="1:22">
      <c r="A39" s="242"/>
      <c r="B39" s="192" t="s">
        <v>74</v>
      </c>
      <c r="C39" s="197" t="s">
        <v>204</v>
      </c>
      <c r="D39" s="192" t="s">
        <v>75</v>
      </c>
      <c r="E39" s="197"/>
      <c r="F39" s="197"/>
      <c r="G39" s="197"/>
      <c r="H39" s="197"/>
      <c r="I39" s="197">
        <v>2</v>
      </c>
      <c r="J39" s="197"/>
      <c r="K39" s="192"/>
      <c r="L39" s="195">
        <f t="shared" si="2"/>
        <v>2</v>
      </c>
      <c r="M39" s="196" t="str">
        <f t="shared" si="0"/>
        <v>OJ11</v>
      </c>
    </row>
    <row r="40" spans="1:22">
      <c r="A40" s="242"/>
      <c r="B40" s="198" t="s">
        <v>76</v>
      </c>
      <c r="C40" s="199" t="s">
        <v>208</v>
      </c>
      <c r="D40" s="198" t="s">
        <v>77</v>
      </c>
      <c r="E40" s="199"/>
      <c r="F40" s="199"/>
      <c r="G40" s="199"/>
      <c r="H40" s="199"/>
      <c r="I40" s="199">
        <v>2</v>
      </c>
      <c r="J40" s="199"/>
      <c r="K40" s="198"/>
      <c r="L40" s="200">
        <f t="shared" si="2"/>
        <v>2</v>
      </c>
      <c r="M40" s="201" t="str">
        <f t="shared" si="0"/>
        <v>OJ31</v>
      </c>
      <c r="N40" s="134"/>
    </row>
    <row r="41" spans="1:22">
      <c r="B41" s="192" t="s">
        <v>78</v>
      </c>
      <c r="C41" s="197" t="s">
        <v>202</v>
      </c>
      <c r="D41" s="192" t="s">
        <v>79</v>
      </c>
      <c r="E41" s="197">
        <v>2</v>
      </c>
      <c r="F41" s="197">
        <v>2</v>
      </c>
      <c r="G41" s="197"/>
      <c r="H41" s="197"/>
      <c r="I41" s="197"/>
      <c r="J41" s="197">
        <v>2</v>
      </c>
      <c r="K41" s="192"/>
      <c r="L41" s="195">
        <f t="shared" si="2"/>
        <v>6</v>
      </c>
      <c r="M41" s="196" t="str">
        <f t="shared" si="0"/>
        <v>OJ31</v>
      </c>
    </row>
    <row r="42" spans="1:22">
      <c r="B42" s="198" t="s">
        <v>80</v>
      </c>
      <c r="C42" s="199" t="s">
        <v>207</v>
      </c>
      <c r="D42" s="198" t="s">
        <v>81</v>
      </c>
      <c r="E42" s="199"/>
      <c r="F42" s="199"/>
      <c r="G42" s="199">
        <v>2</v>
      </c>
      <c r="H42" s="199">
        <v>2</v>
      </c>
      <c r="I42" s="199"/>
      <c r="J42" s="199">
        <v>2</v>
      </c>
      <c r="K42" s="192"/>
      <c r="L42" s="195">
        <f t="shared" si="2"/>
        <v>6</v>
      </c>
      <c r="M42" s="196" t="str">
        <f t="shared" si="0"/>
        <v>OJ31</v>
      </c>
    </row>
    <row r="43" spans="1:22">
      <c r="B43" s="192" t="s">
        <v>82</v>
      </c>
      <c r="C43" s="197" t="s">
        <v>202</v>
      </c>
      <c r="D43" s="192" t="s">
        <v>83</v>
      </c>
      <c r="E43" s="197">
        <v>2</v>
      </c>
      <c r="F43" s="197">
        <v>2</v>
      </c>
      <c r="G43" s="197"/>
      <c r="H43" s="197"/>
      <c r="I43" s="197">
        <v>2</v>
      </c>
      <c r="J43" s="197">
        <v>1</v>
      </c>
      <c r="K43" s="192"/>
      <c r="L43" s="195">
        <f t="shared" si="2"/>
        <v>7</v>
      </c>
      <c r="M43" s="196" t="str">
        <f t="shared" si="0"/>
        <v>OJ31</v>
      </c>
    </row>
    <row r="44" spans="1:22">
      <c r="B44" s="198" t="s">
        <v>84</v>
      </c>
      <c r="C44" s="199" t="s">
        <v>204</v>
      </c>
      <c r="D44" s="198" t="s">
        <v>85</v>
      </c>
      <c r="E44" s="199">
        <v>2</v>
      </c>
      <c r="F44" s="199">
        <v>2</v>
      </c>
      <c r="G44" s="199"/>
      <c r="H44" s="199"/>
      <c r="I44" s="199">
        <v>2</v>
      </c>
      <c r="J44" s="199"/>
      <c r="K44" s="198"/>
      <c r="L44" s="200">
        <f t="shared" si="2"/>
        <v>6</v>
      </c>
      <c r="M44" s="201" t="str">
        <f t="shared" si="0"/>
        <v>OJ61</v>
      </c>
      <c r="N44" s="134"/>
    </row>
    <row r="45" spans="1:22">
      <c r="B45" s="192" t="s">
        <v>86</v>
      </c>
      <c r="C45" s="197" t="s">
        <v>202</v>
      </c>
      <c r="D45" s="192" t="s">
        <v>87</v>
      </c>
      <c r="E45" s="197">
        <v>2</v>
      </c>
      <c r="F45" s="197">
        <v>2</v>
      </c>
      <c r="G45" s="197">
        <v>2</v>
      </c>
      <c r="H45" s="197"/>
      <c r="I45" s="197"/>
      <c r="J45" s="197"/>
      <c r="K45" s="192"/>
      <c r="L45" s="195">
        <f t="shared" si="2"/>
        <v>6</v>
      </c>
      <c r="M45" s="196" t="str">
        <f t="shared" si="0"/>
        <v>OP02</v>
      </c>
      <c r="Q45" s="49" t="s">
        <v>209</v>
      </c>
      <c r="S45" s="50"/>
      <c r="T45" s="53"/>
      <c r="U45" s="54"/>
      <c r="V45" s="54"/>
    </row>
    <row r="46" spans="1:22">
      <c r="B46" s="198" t="s">
        <v>88</v>
      </c>
      <c r="C46" s="199" t="s">
        <v>204</v>
      </c>
      <c r="D46" s="198" t="s">
        <v>89</v>
      </c>
      <c r="E46" s="199"/>
      <c r="F46" s="199"/>
      <c r="G46" s="199"/>
      <c r="H46" s="199"/>
      <c r="I46" s="199">
        <v>1</v>
      </c>
      <c r="J46" s="199"/>
      <c r="K46" s="198"/>
      <c r="L46" s="200">
        <f t="shared" si="2"/>
        <v>1</v>
      </c>
      <c r="M46" s="201" t="str">
        <f t="shared" si="0"/>
        <v>OR25</v>
      </c>
      <c r="N46" s="134"/>
      <c r="Q46" s="301" t="s">
        <v>210</v>
      </c>
      <c r="R46" s="301"/>
      <c r="S46" s="301"/>
      <c r="T46" s="301"/>
      <c r="U46" s="301"/>
      <c r="V46" s="301"/>
    </row>
    <row r="47" spans="1:22">
      <c r="B47" s="192" t="s">
        <v>90</v>
      </c>
      <c r="C47" s="197" t="s">
        <v>204</v>
      </c>
      <c r="D47" s="192" t="s">
        <v>91</v>
      </c>
      <c r="E47" s="197"/>
      <c r="F47" s="197"/>
      <c r="G47" s="197"/>
      <c r="H47" s="197"/>
      <c r="I47" s="197">
        <v>2</v>
      </c>
      <c r="J47" s="197"/>
      <c r="K47" s="192"/>
      <c r="L47" s="195">
        <f t="shared" si="2"/>
        <v>2</v>
      </c>
      <c r="M47" s="196" t="str">
        <f t="shared" si="0"/>
        <v>QC09</v>
      </c>
      <c r="Q47" s="301"/>
      <c r="R47" s="301"/>
      <c r="S47" s="301"/>
      <c r="T47" s="301"/>
      <c r="U47" s="301"/>
      <c r="V47" s="301"/>
    </row>
    <row r="48" spans="1:22">
      <c r="B48" s="198" t="s">
        <v>92</v>
      </c>
      <c r="C48" s="199" t="s">
        <v>197</v>
      </c>
      <c r="D48" s="198" t="s">
        <v>93</v>
      </c>
      <c r="E48" s="199"/>
      <c r="F48" s="199"/>
      <c r="G48" s="199"/>
      <c r="H48" s="199"/>
      <c r="I48" s="199">
        <v>1</v>
      </c>
      <c r="J48" s="199"/>
      <c r="K48" s="198"/>
      <c r="L48" s="200">
        <f t="shared" si="2"/>
        <v>1</v>
      </c>
      <c r="M48" s="201" t="str">
        <f t="shared" si="0"/>
        <v>QC09</v>
      </c>
      <c r="N48" s="134"/>
      <c r="Q48" s="301"/>
      <c r="R48" s="301"/>
      <c r="S48" s="301"/>
      <c r="T48" s="301"/>
      <c r="U48" s="301"/>
      <c r="V48" s="301"/>
    </row>
    <row r="49" spans="2:22">
      <c r="B49" s="192" t="s">
        <v>94</v>
      </c>
      <c r="C49" s="197" t="s">
        <v>204</v>
      </c>
      <c r="D49" s="192" t="s">
        <v>95</v>
      </c>
      <c r="E49" s="197"/>
      <c r="F49" s="197"/>
      <c r="G49" s="197"/>
      <c r="H49" s="197"/>
      <c r="I49" s="197">
        <v>2</v>
      </c>
      <c r="J49" s="197"/>
      <c r="K49" s="192"/>
      <c r="L49" s="195">
        <f t="shared" si="2"/>
        <v>2</v>
      </c>
      <c r="M49" s="196" t="str">
        <f t="shared" si="0"/>
        <v>QC09</v>
      </c>
      <c r="Q49" s="301"/>
      <c r="R49" s="301"/>
      <c r="S49" s="301"/>
      <c r="T49" s="301"/>
      <c r="U49" s="301"/>
      <c r="V49" s="301"/>
    </row>
    <row r="50" spans="2:22">
      <c r="B50" s="198" t="s">
        <v>96</v>
      </c>
      <c r="C50" s="199" t="s">
        <v>204</v>
      </c>
      <c r="D50" s="198" t="s">
        <v>97</v>
      </c>
      <c r="E50" s="199"/>
      <c r="F50" s="199"/>
      <c r="G50" s="199"/>
      <c r="H50" s="199"/>
      <c r="I50" s="199">
        <v>1</v>
      </c>
      <c r="J50" s="199"/>
      <c r="K50" s="198"/>
      <c r="L50" s="200">
        <f t="shared" si="2"/>
        <v>1</v>
      </c>
      <c r="M50" s="201" t="str">
        <f t="shared" si="0"/>
        <v>QC09</v>
      </c>
      <c r="N50" s="134"/>
      <c r="Q50" s="301" t="s">
        <v>211</v>
      </c>
      <c r="R50" s="301"/>
      <c r="S50" s="301"/>
      <c r="T50" s="301"/>
      <c r="U50" s="301"/>
      <c r="V50" s="301"/>
    </row>
    <row r="51" spans="2:22">
      <c r="B51" s="192" t="s">
        <v>98</v>
      </c>
      <c r="C51" s="197" t="s">
        <v>204</v>
      </c>
      <c r="D51" s="192" t="s">
        <v>99</v>
      </c>
      <c r="E51" s="197"/>
      <c r="F51" s="197"/>
      <c r="G51" s="197"/>
      <c r="H51" s="197"/>
      <c r="I51" s="197">
        <v>2</v>
      </c>
      <c r="J51" s="197"/>
      <c r="K51" s="192"/>
      <c r="L51" s="195">
        <f t="shared" si="2"/>
        <v>2</v>
      </c>
      <c r="M51" s="196" t="str">
        <f t="shared" si="0"/>
        <v>QC09</v>
      </c>
      <c r="Q51" s="301"/>
      <c r="R51" s="301"/>
      <c r="S51" s="301"/>
      <c r="T51" s="301"/>
      <c r="U51" s="301"/>
      <c r="V51" s="301"/>
    </row>
    <row r="52" spans="2:22">
      <c r="B52" s="198" t="s">
        <v>100</v>
      </c>
      <c r="C52" s="199" t="s">
        <v>204</v>
      </c>
      <c r="D52" s="198" t="s">
        <v>101</v>
      </c>
      <c r="E52" s="199"/>
      <c r="F52" s="199"/>
      <c r="G52" s="199"/>
      <c r="H52" s="199"/>
      <c r="I52" s="199">
        <v>1</v>
      </c>
      <c r="J52" s="199"/>
      <c r="K52" s="198"/>
      <c r="L52" s="200">
        <f t="shared" si="2"/>
        <v>1</v>
      </c>
      <c r="M52" s="201" t="str">
        <f t="shared" si="0"/>
        <v>QC09</v>
      </c>
      <c r="N52" s="134"/>
      <c r="Q52" s="301"/>
      <c r="R52" s="301"/>
      <c r="S52" s="301"/>
      <c r="T52" s="301"/>
      <c r="U52" s="301"/>
      <c r="V52" s="301"/>
    </row>
    <row r="53" spans="2:22">
      <c r="B53" s="192" t="s">
        <v>102</v>
      </c>
      <c r="C53" s="197" t="s">
        <v>202</v>
      </c>
      <c r="D53" s="192" t="s">
        <v>103</v>
      </c>
      <c r="E53" s="197">
        <v>2</v>
      </c>
      <c r="F53" s="197">
        <v>2</v>
      </c>
      <c r="G53" s="197"/>
      <c r="H53" s="197"/>
      <c r="I53" s="197"/>
      <c r="J53" s="197"/>
      <c r="K53" s="192"/>
      <c r="L53" s="195">
        <f t="shared" si="2"/>
        <v>4</v>
      </c>
      <c r="M53" s="196" t="str">
        <f t="shared" si="0"/>
        <v>QC09</v>
      </c>
      <c r="Q53" s="301"/>
      <c r="R53" s="301"/>
      <c r="S53" s="301"/>
      <c r="T53" s="301"/>
      <c r="U53" s="301"/>
      <c r="V53" s="301"/>
    </row>
    <row r="54" spans="2:22">
      <c r="B54" s="198" t="s">
        <v>104</v>
      </c>
      <c r="C54" s="199" t="s">
        <v>202</v>
      </c>
      <c r="D54" s="198" t="s">
        <v>105</v>
      </c>
      <c r="E54" s="199"/>
      <c r="F54" s="199"/>
      <c r="G54" s="199"/>
      <c r="H54" s="199"/>
      <c r="I54" s="199"/>
      <c r="J54" s="199">
        <v>1</v>
      </c>
      <c r="K54" s="198"/>
      <c r="L54" s="200">
        <f t="shared" si="2"/>
        <v>1</v>
      </c>
      <c r="M54" s="201" t="str">
        <f t="shared" si="0"/>
        <v>QC11</v>
      </c>
      <c r="N54" s="134"/>
      <c r="Q54" s="301" t="s">
        <v>829</v>
      </c>
      <c r="R54" s="296"/>
      <c r="S54" s="296"/>
      <c r="T54" s="296"/>
      <c r="U54" s="296"/>
      <c r="V54" s="296"/>
    </row>
    <row r="55" spans="2:22">
      <c r="B55" s="192" t="s">
        <v>106</v>
      </c>
      <c r="C55" s="197" t="s">
        <v>208</v>
      </c>
      <c r="D55" s="192" t="s">
        <v>107</v>
      </c>
      <c r="E55" s="197"/>
      <c r="F55" s="197"/>
      <c r="G55" s="197"/>
      <c r="H55" s="197"/>
      <c r="I55" s="197">
        <v>1</v>
      </c>
      <c r="J55" s="197"/>
      <c r="K55" s="192"/>
      <c r="L55" s="195">
        <f t="shared" si="2"/>
        <v>1</v>
      </c>
      <c r="M55" s="196" t="str">
        <f t="shared" si="0"/>
        <v>QC11</v>
      </c>
      <c r="Q55" s="296"/>
      <c r="R55" s="296"/>
      <c r="S55" s="296"/>
      <c r="T55" s="296"/>
      <c r="U55" s="296"/>
      <c r="V55" s="296"/>
    </row>
    <row r="56" spans="2:22">
      <c r="B56" s="198" t="s">
        <v>108</v>
      </c>
      <c r="C56" s="199" t="s">
        <v>197</v>
      </c>
      <c r="D56" s="198" t="s">
        <v>109</v>
      </c>
      <c r="E56" s="199"/>
      <c r="F56" s="199"/>
      <c r="G56" s="199"/>
      <c r="H56" s="199">
        <v>2</v>
      </c>
      <c r="I56" s="199"/>
      <c r="J56" s="199"/>
      <c r="K56" s="198"/>
      <c r="L56" s="200">
        <f t="shared" si="2"/>
        <v>2</v>
      </c>
      <c r="M56" s="201" t="str">
        <f t="shared" si="0"/>
        <v>QC11</v>
      </c>
      <c r="N56" s="134"/>
      <c r="Q56" s="296"/>
      <c r="R56" s="296"/>
      <c r="S56" s="296"/>
      <c r="T56" s="296"/>
      <c r="U56" s="296"/>
      <c r="V56" s="296"/>
    </row>
    <row r="57" spans="2:22">
      <c r="B57" s="192" t="s">
        <v>110</v>
      </c>
      <c r="C57" s="197" t="s">
        <v>202</v>
      </c>
      <c r="D57" s="192" t="s">
        <v>111</v>
      </c>
      <c r="E57" s="197"/>
      <c r="F57" s="197"/>
      <c r="G57" s="197"/>
      <c r="H57" s="197"/>
      <c r="I57" s="197"/>
      <c r="J57" s="197">
        <v>2</v>
      </c>
      <c r="K57" s="192"/>
      <c r="L57" s="195">
        <f t="shared" si="2"/>
        <v>2</v>
      </c>
      <c r="M57" s="196" t="str">
        <f t="shared" si="0"/>
        <v>QD01</v>
      </c>
      <c r="Q57" s="296"/>
      <c r="R57" s="296"/>
      <c r="S57" s="296"/>
      <c r="T57" s="296"/>
      <c r="U57" s="296"/>
      <c r="V57" s="296"/>
    </row>
    <row r="58" spans="2:22">
      <c r="B58" s="198" t="s">
        <v>112</v>
      </c>
      <c r="C58" s="199" t="s">
        <v>197</v>
      </c>
      <c r="D58" s="198" t="s">
        <v>113</v>
      </c>
      <c r="E58" s="199"/>
      <c r="F58" s="199"/>
      <c r="G58" s="199"/>
      <c r="H58" s="199">
        <v>1</v>
      </c>
      <c r="I58" s="199"/>
      <c r="J58" s="199"/>
      <c r="K58" s="198"/>
      <c r="L58" s="200">
        <f t="shared" si="2"/>
        <v>1</v>
      </c>
      <c r="M58" s="201" t="str">
        <f t="shared" si="0"/>
        <v>QD07</v>
      </c>
      <c r="N58" s="134"/>
      <c r="Q58" s="296" t="s">
        <v>212</v>
      </c>
      <c r="R58" s="296"/>
      <c r="S58" s="296"/>
      <c r="T58" s="296"/>
      <c r="U58" s="296"/>
      <c r="V58" s="296"/>
    </row>
    <row r="59" spans="2:22">
      <c r="B59" s="192" t="s">
        <v>114</v>
      </c>
      <c r="C59" s="197" t="s">
        <v>204</v>
      </c>
      <c r="D59" s="192" t="s">
        <v>115</v>
      </c>
      <c r="E59" s="197"/>
      <c r="F59" s="197"/>
      <c r="G59" s="197"/>
      <c r="H59" s="197"/>
      <c r="I59" s="197">
        <v>1</v>
      </c>
      <c r="J59" s="197"/>
      <c r="K59" s="192"/>
      <c r="L59" s="195">
        <f t="shared" si="2"/>
        <v>1</v>
      </c>
      <c r="M59" s="196" t="str">
        <f t="shared" si="0"/>
        <v>QD07</v>
      </c>
      <c r="Q59" s="296"/>
      <c r="R59" s="296"/>
      <c r="S59" s="296"/>
      <c r="T59" s="296"/>
      <c r="U59" s="296"/>
      <c r="V59" s="296"/>
    </row>
    <row r="60" spans="2:22">
      <c r="B60" s="198" t="s">
        <v>116</v>
      </c>
      <c r="C60" s="199" t="s">
        <v>204</v>
      </c>
      <c r="D60" s="198" t="s">
        <v>117</v>
      </c>
      <c r="E60" s="199">
        <v>1</v>
      </c>
      <c r="F60" s="199"/>
      <c r="G60" s="199"/>
      <c r="H60" s="199"/>
      <c r="I60" s="199"/>
      <c r="J60" s="199"/>
      <c r="K60" s="198"/>
      <c r="L60" s="200">
        <f t="shared" si="2"/>
        <v>1</v>
      </c>
      <c r="M60" s="201" t="str">
        <f t="shared" si="0"/>
        <v>QD09</v>
      </c>
      <c r="N60" s="134"/>
      <c r="Q60" s="296"/>
      <c r="R60" s="296"/>
      <c r="S60" s="296"/>
      <c r="T60" s="296"/>
      <c r="U60" s="296"/>
      <c r="V60" s="296"/>
    </row>
    <row r="61" spans="2:22">
      <c r="B61" s="192" t="s">
        <v>118</v>
      </c>
      <c r="C61" s="197" t="s">
        <v>197</v>
      </c>
      <c r="D61" s="192" t="s">
        <v>119</v>
      </c>
      <c r="E61" s="197"/>
      <c r="F61" s="197">
        <v>1</v>
      </c>
      <c r="G61" s="197"/>
      <c r="H61" s="197"/>
      <c r="I61" s="197">
        <v>1</v>
      </c>
      <c r="J61" s="197"/>
      <c r="K61" s="192"/>
      <c r="L61" s="195">
        <f t="shared" si="2"/>
        <v>2</v>
      </c>
      <c r="M61" s="196" t="str">
        <f t="shared" si="0"/>
        <v>QD09</v>
      </c>
      <c r="Q61" s="296"/>
      <c r="R61" s="296"/>
      <c r="S61" s="296"/>
      <c r="T61" s="296"/>
      <c r="U61" s="296"/>
      <c r="V61" s="296"/>
    </row>
    <row r="62" spans="2:22">
      <c r="B62" s="198" t="s">
        <v>120</v>
      </c>
      <c r="C62" s="199" t="s">
        <v>197</v>
      </c>
      <c r="D62" s="198" t="s">
        <v>121</v>
      </c>
      <c r="E62" s="199"/>
      <c r="F62" s="199"/>
      <c r="G62" s="199"/>
      <c r="H62" s="199"/>
      <c r="I62" s="199"/>
      <c r="J62" s="199">
        <v>1</v>
      </c>
      <c r="K62" s="198"/>
      <c r="L62" s="200">
        <f t="shared" si="2"/>
        <v>1</v>
      </c>
      <c r="M62" s="201" t="str">
        <f t="shared" si="0"/>
        <v>QD24</v>
      </c>
      <c r="N62" s="134"/>
    </row>
    <row r="63" spans="2:22">
      <c r="B63" s="192" t="s">
        <v>122</v>
      </c>
      <c r="C63" s="197" t="s">
        <v>202</v>
      </c>
      <c r="D63" s="192" t="s">
        <v>123</v>
      </c>
      <c r="E63" s="197"/>
      <c r="F63" s="197"/>
      <c r="G63" s="197"/>
      <c r="H63" s="197"/>
      <c r="I63" s="197">
        <v>1</v>
      </c>
      <c r="J63" s="197"/>
      <c r="K63" s="192"/>
      <c r="L63" s="195">
        <f t="shared" si="2"/>
        <v>1</v>
      </c>
      <c r="M63" s="196" t="str">
        <f t="shared" si="0"/>
        <v>QD36</v>
      </c>
    </row>
    <row r="64" spans="2:22">
      <c r="B64" s="198" t="s">
        <v>124</v>
      </c>
      <c r="C64" s="199" t="s">
        <v>202</v>
      </c>
      <c r="D64" s="198" t="s">
        <v>125</v>
      </c>
      <c r="E64" s="199"/>
      <c r="F64" s="199">
        <v>1</v>
      </c>
      <c r="G64" s="199"/>
      <c r="H64" s="199">
        <v>2</v>
      </c>
      <c r="I64" s="199"/>
      <c r="J64" s="199"/>
      <c r="K64" s="198"/>
      <c r="L64" s="200">
        <f t="shared" si="2"/>
        <v>3</v>
      </c>
      <c r="M64" s="201" t="str">
        <f t="shared" si="0"/>
        <v>QD78</v>
      </c>
      <c r="N64" s="134"/>
    </row>
    <row r="65" spans="2:14">
      <c r="B65" s="192" t="s">
        <v>126</v>
      </c>
      <c r="C65" s="197" t="s">
        <v>197</v>
      </c>
      <c r="D65" s="192" t="s">
        <v>127</v>
      </c>
      <c r="E65" s="197"/>
      <c r="F65" s="197"/>
      <c r="G65" s="197"/>
      <c r="H65" s="197"/>
      <c r="I65" s="197">
        <v>1</v>
      </c>
      <c r="J65" s="197">
        <v>2</v>
      </c>
      <c r="K65" s="192"/>
      <c r="L65" s="195">
        <f t="shared" si="2"/>
        <v>3</v>
      </c>
      <c r="M65" s="196" t="str">
        <f t="shared" si="0"/>
        <v>QD78</v>
      </c>
    </row>
    <row r="66" spans="2:14">
      <c r="B66" s="198" t="s">
        <v>128</v>
      </c>
      <c r="C66" s="199" t="s">
        <v>197</v>
      </c>
      <c r="D66" s="198" t="s">
        <v>129</v>
      </c>
      <c r="E66" s="199"/>
      <c r="F66" s="199"/>
      <c r="G66" s="199">
        <v>2</v>
      </c>
      <c r="H66" s="199"/>
      <c r="I66" s="199"/>
      <c r="J66" s="199"/>
      <c r="K66" s="198"/>
      <c r="L66" s="200">
        <f t="shared" si="2"/>
        <v>2</v>
      </c>
      <c r="M66" s="201" t="str">
        <f t="shared" si="0"/>
        <v>QD78</v>
      </c>
      <c r="N66" s="134"/>
    </row>
    <row r="67" spans="2:14">
      <c r="B67" s="192" t="s">
        <v>176</v>
      </c>
      <c r="C67" s="197" t="s">
        <v>202</v>
      </c>
      <c r="D67" s="192" t="s">
        <v>177</v>
      </c>
      <c r="E67" s="197"/>
      <c r="F67" s="197"/>
      <c r="G67" s="197"/>
      <c r="H67" s="197">
        <v>1</v>
      </c>
      <c r="I67" s="197">
        <v>1</v>
      </c>
      <c r="J67" s="197">
        <v>1</v>
      </c>
      <c r="K67" s="192" t="s">
        <v>206</v>
      </c>
      <c r="L67" s="195"/>
      <c r="M67" s="196"/>
    </row>
    <row r="68" spans="2:14">
      <c r="B68" s="198" t="s">
        <v>130</v>
      </c>
      <c r="C68" s="199" t="s">
        <v>204</v>
      </c>
      <c r="D68" s="198" t="s">
        <v>131</v>
      </c>
      <c r="E68" s="199">
        <v>2</v>
      </c>
      <c r="F68" s="199">
        <v>2</v>
      </c>
      <c r="G68" s="199"/>
      <c r="H68" s="199">
        <v>2</v>
      </c>
      <c r="I68" s="199"/>
      <c r="J68" s="199"/>
      <c r="K68" s="198"/>
      <c r="L68" s="200">
        <f t="shared" si="2"/>
        <v>6</v>
      </c>
      <c r="M68" s="201" t="str">
        <f t="shared" ref="M68:M84" si="3">LEFT(D68,4)</f>
        <v>QDAE</v>
      </c>
      <c r="N68" s="134"/>
    </row>
    <row r="69" spans="2:14">
      <c r="B69" s="192" t="s">
        <v>132</v>
      </c>
      <c r="C69" s="197" t="s">
        <v>204</v>
      </c>
      <c r="D69" s="192" t="s">
        <v>133</v>
      </c>
      <c r="E69" s="197"/>
      <c r="F69" s="197"/>
      <c r="G69" s="197"/>
      <c r="H69" s="197"/>
      <c r="I69" s="197">
        <v>2</v>
      </c>
      <c r="J69" s="197"/>
      <c r="K69" s="192"/>
      <c r="L69" s="195">
        <f t="shared" si="2"/>
        <v>2</v>
      </c>
      <c r="M69" s="196" t="str">
        <f t="shared" si="3"/>
        <v>QDAE</v>
      </c>
    </row>
    <row r="70" spans="2:14">
      <c r="B70" s="198" t="s">
        <v>134</v>
      </c>
      <c r="C70" s="199" t="s">
        <v>208</v>
      </c>
      <c r="D70" s="198" t="s">
        <v>135</v>
      </c>
      <c r="E70" s="199"/>
      <c r="F70" s="199"/>
      <c r="G70" s="199"/>
      <c r="H70" s="199"/>
      <c r="I70" s="199">
        <v>1</v>
      </c>
      <c r="J70" s="199"/>
      <c r="K70" s="198"/>
      <c r="L70" s="200">
        <f t="shared" si="2"/>
        <v>1</v>
      </c>
      <c r="M70" s="201" t="str">
        <f t="shared" si="3"/>
        <v>QDAE</v>
      </c>
      <c r="N70" s="134"/>
    </row>
    <row r="71" spans="2:14">
      <c r="B71" s="192" t="s">
        <v>136</v>
      </c>
      <c r="C71" s="197" t="s">
        <v>208</v>
      </c>
      <c r="D71" s="192" t="s">
        <v>137</v>
      </c>
      <c r="E71" s="197"/>
      <c r="F71" s="197"/>
      <c r="G71" s="197"/>
      <c r="H71" s="197"/>
      <c r="I71" s="197">
        <v>1</v>
      </c>
      <c r="J71" s="197"/>
      <c r="K71" s="192"/>
      <c r="L71" s="195">
        <f t="shared" si="2"/>
        <v>1</v>
      </c>
      <c r="M71" s="196" t="str">
        <f t="shared" si="3"/>
        <v>QDAF</v>
      </c>
    </row>
    <row r="72" spans="2:14">
      <c r="B72" s="198" t="s">
        <v>138</v>
      </c>
      <c r="C72" s="199" t="s">
        <v>202</v>
      </c>
      <c r="D72" s="198" t="s">
        <v>139</v>
      </c>
      <c r="E72" s="199"/>
      <c r="F72" s="199"/>
      <c r="G72" s="199">
        <v>2</v>
      </c>
      <c r="H72" s="199">
        <v>2</v>
      </c>
      <c r="I72" s="199">
        <v>2</v>
      </c>
      <c r="J72" s="199">
        <v>2</v>
      </c>
      <c r="K72" s="198"/>
      <c r="L72" s="200">
        <f t="shared" si="2"/>
        <v>8</v>
      </c>
      <c r="M72" s="201" t="str">
        <f t="shared" si="3"/>
        <v>QDAH</v>
      </c>
      <c r="N72" s="134"/>
    </row>
    <row r="73" spans="2:14">
      <c r="B73" s="192" t="s">
        <v>140</v>
      </c>
      <c r="C73" s="197" t="s">
        <v>197</v>
      </c>
      <c r="D73" s="192" t="s">
        <v>141</v>
      </c>
      <c r="E73" s="197">
        <v>1</v>
      </c>
      <c r="F73" s="197"/>
      <c r="G73" s="197"/>
      <c r="H73" s="197"/>
      <c r="I73" s="197"/>
      <c r="J73" s="197"/>
      <c r="K73" s="192"/>
      <c r="L73" s="195">
        <f t="shared" si="2"/>
        <v>1</v>
      </c>
      <c r="M73" s="196" t="str">
        <f t="shared" si="3"/>
        <v>QDAH</v>
      </c>
    </row>
    <row r="74" spans="2:14">
      <c r="B74" s="198" t="s">
        <v>142</v>
      </c>
      <c r="C74" s="199" t="s">
        <v>204</v>
      </c>
      <c r="D74" s="198" t="s">
        <v>143</v>
      </c>
      <c r="E74" s="199"/>
      <c r="F74" s="199"/>
      <c r="G74" s="199"/>
      <c r="H74" s="199"/>
      <c r="I74" s="199">
        <v>2</v>
      </c>
      <c r="J74" s="199"/>
      <c r="K74" s="198"/>
      <c r="L74" s="200">
        <f t="shared" si="2"/>
        <v>2</v>
      </c>
      <c r="M74" s="201" t="str">
        <f t="shared" si="3"/>
        <v>QDAI</v>
      </c>
      <c r="N74" s="134"/>
    </row>
    <row r="75" spans="2:14">
      <c r="B75" s="192" t="s">
        <v>144</v>
      </c>
      <c r="C75" s="197" t="s">
        <v>204</v>
      </c>
      <c r="D75" s="192" t="s">
        <v>145</v>
      </c>
      <c r="E75" s="197"/>
      <c r="F75" s="197"/>
      <c r="G75" s="197"/>
      <c r="H75" s="197"/>
      <c r="I75" s="197">
        <v>2</v>
      </c>
      <c r="J75" s="197"/>
      <c r="K75" s="192"/>
      <c r="L75" s="195">
        <f t="shared" si="2"/>
        <v>2</v>
      </c>
      <c r="M75" s="196" t="str">
        <f t="shared" si="3"/>
        <v>QDAI</v>
      </c>
    </row>
    <row r="76" spans="2:14">
      <c r="B76" s="198" t="s">
        <v>146</v>
      </c>
      <c r="C76" s="199" t="s">
        <v>204</v>
      </c>
      <c r="D76" s="198" t="s">
        <v>147</v>
      </c>
      <c r="E76" s="199"/>
      <c r="F76" s="199"/>
      <c r="G76" s="199"/>
      <c r="H76" s="199"/>
      <c r="I76" s="199">
        <v>2</v>
      </c>
      <c r="J76" s="199"/>
      <c r="K76" s="198"/>
      <c r="L76" s="200">
        <f t="shared" ref="L76:L84" si="4">SUM(E76:K76)</f>
        <v>2</v>
      </c>
      <c r="M76" s="201" t="str">
        <f t="shared" si="3"/>
        <v>QDAI</v>
      </c>
      <c r="N76" s="134"/>
    </row>
    <row r="77" spans="2:14">
      <c r="B77" s="192" t="s">
        <v>148</v>
      </c>
      <c r="C77" s="197" t="s">
        <v>197</v>
      </c>
      <c r="D77" s="192" t="s">
        <v>149</v>
      </c>
      <c r="E77" s="197"/>
      <c r="F77" s="197"/>
      <c r="G77" s="197"/>
      <c r="H77" s="197"/>
      <c r="I77" s="197">
        <v>1</v>
      </c>
      <c r="J77" s="197"/>
      <c r="K77" s="192"/>
      <c r="L77" s="195">
        <f t="shared" si="4"/>
        <v>1</v>
      </c>
      <c r="M77" s="196" t="str">
        <f t="shared" si="3"/>
        <v>QH65</v>
      </c>
    </row>
    <row r="78" spans="2:14">
      <c r="B78" s="198" t="s">
        <v>150</v>
      </c>
      <c r="C78" s="199" t="s">
        <v>197</v>
      </c>
      <c r="D78" s="198" t="s">
        <v>151</v>
      </c>
      <c r="E78" s="199"/>
      <c r="F78" s="199"/>
      <c r="G78" s="199"/>
      <c r="H78" s="199"/>
      <c r="I78" s="199">
        <v>2</v>
      </c>
      <c r="J78" s="199"/>
      <c r="K78" s="198"/>
      <c r="L78" s="200">
        <f t="shared" si="4"/>
        <v>2</v>
      </c>
      <c r="M78" s="201" t="str">
        <f t="shared" si="3"/>
        <v>QH65</v>
      </c>
      <c r="N78" s="134"/>
    </row>
    <row r="79" spans="2:14">
      <c r="B79" s="192" t="s">
        <v>152</v>
      </c>
      <c r="C79" s="197" t="s">
        <v>197</v>
      </c>
      <c r="D79" s="192" t="s">
        <v>153</v>
      </c>
      <c r="E79" s="197"/>
      <c r="F79" s="197"/>
      <c r="G79" s="197"/>
      <c r="H79" s="197"/>
      <c r="I79" s="197">
        <v>2</v>
      </c>
      <c r="J79" s="197"/>
      <c r="K79" s="192"/>
      <c r="L79" s="195">
        <f t="shared" si="4"/>
        <v>2</v>
      </c>
      <c r="M79" s="196" t="str">
        <f t="shared" si="3"/>
        <v>QH67</v>
      </c>
    </row>
    <row r="80" spans="2:14">
      <c r="B80" s="198" t="s">
        <v>154</v>
      </c>
      <c r="C80" s="199" t="s">
        <v>204</v>
      </c>
      <c r="D80" s="198" t="s">
        <v>155</v>
      </c>
      <c r="E80" s="199"/>
      <c r="F80" s="199"/>
      <c r="G80" s="199"/>
      <c r="H80" s="199"/>
      <c r="I80" s="199">
        <v>1</v>
      </c>
      <c r="J80" s="199"/>
      <c r="K80" s="198"/>
      <c r="L80" s="200">
        <f t="shared" si="4"/>
        <v>1</v>
      </c>
      <c r="M80" s="201" t="str">
        <f t="shared" si="3"/>
        <v>QO05</v>
      </c>
      <c r="N80" s="134"/>
    </row>
    <row r="81" spans="1:27">
      <c r="B81" s="192" t="s">
        <v>156</v>
      </c>
      <c r="C81" s="197" t="s">
        <v>204</v>
      </c>
      <c r="D81" s="192" t="s">
        <v>157</v>
      </c>
      <c r="E81" s="197"/>
      <c r="F81" s="197"/>
      <c r="G81" s="197"/>
      <c r="H81" s="197"/>
      <c r="I81" s="197">
        <v>1</v>
      </c>
      <c r="J81" s="197"/>
      <c r="K81" s="192"/>
      <c r="L81" s="195">
        <f t="shared" si="4"/>
        <v>1</v>
      </c>
      <c r="M81" s="196" t="str">
        <f t="shared" si="3"/>
        <v>QO12</v>
      </c>
    </row>
    <row r="82" spans="1:27">
      <c r="B82" s="198" t="s">
        <v>158</v>
      </c>
      <c r="C82" s="199" t="s">
        <v>204</v>
      </c>
      <c r="D82" s="198" t="s">
        <v>159</v>
      </c>
      <c r="E82" s="199"/>
      <c r="F82" s="199"/>
      <c r="G82" s="199"/>
      <c r="H82" s="199"/>
      <c r="I82" s="199">
        <v>1</v>
      </c>
      <c r="J82" s="199"/>
      <c r="K82" s="198"/>
      <c r="L82" s="200">
        <f t="shared" si="4"/>
        <v>1</v>
      </c>
      <c r="M82" s="201" t="str">
        <f t="shared" si="3"/>
        <v>QO30</v>
      </c>
      <c r="N82" s="134"/>
    </row>
    <row r="83" spans="1:27">
      <c r="B83" s="192" t="s">
        <v>160</v>
      </c>
      <c r="C83" s="197" t="s">
        <v>204</v>
      </c>
      <c r="D83" s="192" t="s">
        <v>161</v>
      </c>
      <c r="E83" s="197"/>
      <c r="F83" s="197"/>
      <c r="G83" s="197"/>
      <c r="H83" s="197"/>
      <c r="I83" s="197">
        <v>1</v>
      </c>
      <c r="J83" s="197"/>
      <c r="K83" s="192"/>
      <c r="L83" s="195">
        <f t="shared" si="4"/>
        <v>1</v>
      </c>
      <c r="M83" s="196" t="str">
        <f t="shared" si="3"/>
        <v>QT25</v>
      </c>
    </row>
    <row r="84" spans="1:27">
      <c r="B84" s="198" t="s">
        <v>162</v>
      </c>
      <c r="C84" s="199" t="s">
        <v>204</v>
      </c>
      <c r="D84" s="198" t="s">
        <v>163</v>
      </c>
      <c r="E84" s="199"/>
      <c r="F84" s="199"/>
      <c r="G84" s="199"/>
      <c r="H84" s="199"/>
      <c r="I84" s="199">
        <v>1</v>
      </c>
      <c r="J84" s="199"/>
      <c r="K84" s="198"/>
      <c r="L84" s="200">
        <f t="shared" si="4"/>
        <v>1</v>
      </c>
      <c r="M84" s="201" t="str">
        <f t="shared" si="3"/>
        <v>QT25</v>
      </c>
      <c r="N84" s="134"/>
      <c r="P84" s="98"/>
      <c r="Q84" s="98"/>
      <c r="R84" s="98"/>
      <c r="S84" s="98"/>
      <c r="T84" s="98"/>
      <c r="U84" s="98"/>
      <c r="V84" s="98"/>
    </row>
    <row r="85" spans="1:27">
      <c r="C85" s="41"/>
      <c r="J85" s="55"/>
      <c r="P85" s="98"/>
      <c r="Q85" s="98"/>
      <c r="R85" s="98"/>
      <c r="S85" s="98"/>
      <c r="T85" s="98"/>
      <c r="U85" s="98"/>
      <c r="V85" s="98"/>
      <c r="AA85" s="47"/>
    </row>
    <row r="86" spans="1:27" s="99" customFormat="1">
      <c r="A86" s="69"/>
      <c r="B86" s="41"/>
      <c r="C86" s="41"/>
      <c r="D86" s="41"/>
      <c r="E86" s="41"/>
      <c r="F86" s="41"/>
      <c r="G86" s="41"/>
      <c r="H86" s="41"/>
      <c r="I86" s="41"/>
      <c r="J86" s="55"/>
      <c r="K86" s="41"/>
      <c r="L86" s="43"/>
      <c r="M86" s="44"/>
      <c r="N86" s="41"/>
      <c r="O86" s="45"/>
      <c r="P86" s="98"/>
      <c r="Q86" s="98"/>
      <c r="R86" s="98"/>
      <c r="S86" s="98"/>
      <c r="T86" s="98"/>
      <c r="U86" s="98"/>
      <c r="V86" s="98"/>
      <c r="W86" s="49"/>
      <c r="X86" s="49"/>
      <c r="Y86" s="49"/>
      <c r="Z86" s="50"/>
    </row>
    <row r="87" spans="1:27">
      <c r="C87" s="41"/>
      <c r="J87" s="55"/>
      <c r="P87" s="98"/>
      <c r="Q87" s="98"/>
      <c r="R87" s="98"/>
      <c r="S87" s="98"/>
      <c r="T87" s="98"/>
      <c r="U87" s="98"/>
      <c r="V87" s="98"/>
      <c r="AA87" s="47"/>
    </row>
    <row r="88" spans="1:27">
      <c r="C88" s="41"/>
      <c r="J88" s="55"/>
      <c r="P88" s="98"/>
      <c r="Q88" s="98"/>
      <c r="R88" s="98"/>
      <c r="S88" s="98"/>
      <c r="T88" s="98"/>
      <c r="U88" s="98"/>
      <c r="V88" s="98"/>
      <c r="AA88" s="47"/>
    </row>
    <row r="89" spans="1:27">
      <c r="C89" s="41"/>
      <c r="J89" s="55"/>
      <c r="P89" s="98"/>
      <c r="Q89" s="98"/>
      <c r="R89" s="98"/>
      <c r="S89" s="98"/>
      <c r="T89" s="98"/>
      <c r="U89" s="98"/>
      <c r="V89" s="98"/>
      <c r="AA89" s="47"/>
    </row>
    <row r="90" spans="1:27">
      <c r="C90" s="41"/>
      <c r="J90" s="55"/>
      <c r="P90" s="98"/>
      <c r="Q90" s="98"/>
      <c r="R90" s="98"/>
      <c r="S90" s="98"/>
      <c r="T90" s="98"/>
      <c r="U90" s="98"/>
      <c r="V90" s="98"/>
      <c r="AA90" s="47"/>
    </row>
    <row r="91" spans="1:27">
      <c r="C91" s="41"/>
      <c r="J91" s="55"/>
      <c r="P91" s="98"/>
      <c r="Q91" s="98"/>
      <c r="R91" s="98"/>
      <c r="S91" s="98"/>
      <c r="T91" s="98"/>
      <c r="U91" s="98"/>
      <c r="V91" s="98"/>
      <c r="AA91" s="47"/>
    </row>
    <row r="92" spans="1:27">
      <c r="C92" s="41"/>
      <c r="J92" s="55"/>
    </row>
    <row r="93" spans="1:27">
      <c r="C93" s="41"/>
      <c r="J93" s="55"/>
    </row>
    <row r="94" spans="1:27">
      <c r="C94" s="41"/>
      <c r="J94" s="55"/>
    </row>
    <row r="95" spans="1:27">
      <c r="C95" s="41"/>
      <c r="J95" s="55"/>
    </row>
    <row r="96" spans="1:27">
      <c r="C96" s="41"/>
      <c r="J96" s="55"/>
    </row>
    <row r="97" spans="3:10">
      <c r="C97" s="41"/>
      <c r="J97" s="55"/>
    </row>
    <row r="98" spans="3:10">
      <c r="C98" s="41"/>
      <c r="J98" s="55"/>
    </row>
    <row r="99" spans="3:10">
      <c r="C99" s="41"/>
      <c r="J99" s="55"/>
    </row>
    <row r="100" spans="3:10">
      <c r="C100" s="41"/>
      <c r="J100" s="55"/>
    </row>
    <row r="101" spans="3:10">
      <c r="C101" s="41"/>
      <c r="J101" s="55"/>
    </row>
    <row r="102" spans="3:10">
      <c r="C102" s="41"/>
      <c r="J102" s="55"/>
    </row>
    <row r="103" spans="3:10">
      <c r="C103" s="41"/>
      <c r="J103" s="55"/>
    </row>
    <row r="104" spans="3:10">
      <c r="C104" s="41"/>
      <c r="J104" s="55"/>
    </row>
    <row r="105" spans="3:10">
      <c r="C105" s="41"/>
      <c r="J105" s="55"/>
    </row>
    <row r="106" spans="3:10">
      <c r="C106" s="41"/>
      <c r="J106" s="55"/>
    </row>
    <row r="107" spans="3:10">
      <c r="C107" s="41"/>
      <c r="J107" s="55"/>
    </row>
    <row r="108" spans="3:10">
      <c r="C108" s="41"/>
      <c r="J108" s="55"/>
    </row>
    <row r="109" spans="3:10">
      <c r="C109" s="41"/>
      <c r="J109" s="55"/>
    </row>
    <row r="110" spans="3:10">
      <c r="C110" s="41"/>
      <c r="J110" s="55"/>
    </row>
    <row r="111" spans="3:10">
      <c r="C111" s="41"/>
      <c r="J111" s="55"/>
    </row>
    <row r="112" spans="3:10">
      <c r="C112" s="41"/>
      <c r="J112" s="55"/>
    </row>
    <row r="113" spans="3:10">
      <c r="C113" s="41"/>
      <c r="J113" s="55"/>
    </row>
    <row r="114" spans="3:10">
      <c r="C114" s="41"/>
      <c r="J114" s="55"/>
    </row>
    <row r="115" spans="3:10">
      <c r="C115" s="41"/>
      <c r="J115" s="55"/>
    </row>
    <row r="116" spans="3:10">
      <c r="C116" s="41"/>
      <c r="J116" s="55"/>
    </row>
    <row r="117" spans="3:10">
      <c r="C117" s="41"/>
      <c r="J117" s="55"/>
    </row>
    <row r="118" spans="3:10">
      <c r="C118" s="41"/>
      <c r="J118" s="55"/>
    </row>
    <row r="119" spans="3:10">
      <c r="C119" s="41"/>
      <c r="J119" s="55"/>
    </row>
    <row r="120" spans="3:10">
      <c r="C120" s="41"/>
      <c r="J120" s="55"/>
    </row>
    <row r="121" spans="3:10">
      <c r="C121" s="41"/>
      <c r="J121" s="55"/>
    </row>
    <row r="122" spans="3:10">
      <c r="C122" s="41"/>
      <c r="J122" s="55"/>
    </row>
    <row r="123" spans="3:10">
      <c r="C123" s="41"/>
      <c r="J123" s="55"/>
    </row>
    <row r="124" spans="3:10">
      <c r="C124" s="41"/>
      <c r="J124" s="55"/>
    </row>
    <row r="125" spans="3:10">
      <c r="C125" s="41"/>
      <c r="J125" s="55"/>
    </row>
    <row r="126" spans="3:10">
      <c r="C126" s="41"/>
      <c r="J126" s="55"/>
    </row>
    <row r="127" spans="3:10">
      <c r="C127" s="41"/>
      <c r="J127" s="55"/>
    </row>
    <row r="128" spans="3:10">
      <c r="C128" s="41"/>
      <c r="J128" s="55"/>
    </row>
    <row r="129" spans="3:10">
      <c r="C129" s="41"/>
      <c r="J129" s="55"/>
    </row>
    <row r="130" spans="3:10">
      <c r="C130" s="41"/>
      <c r="J130" s="55"/>
    </row>
    <row r="131" spans="3:10">
      <c r="C131" s="41"/>
      <c r="J131" s="55"/>
    </row>
    <row r="132" spans="3:10">
      <c r="C132" s="41"/>
      <c r="J132" s="55"/>
    </row>
    <row r="133" spans="3:10">
      <c r="C133" s="41"/>
      <c r="J133" s="55"/>
    </row>
    <row r="134" spans="3:10">
      <c r="C134" s="41"/>
      <c r="J134" s="55"/>
    </row>
    <row r="135" spans="3:10">
      <c r="C135" s="41"/>
      <c r="J135" s="55"/>
    </row>
    <row r="136" spans="3:10">
      <c r="C136" s="41"/>
      <c r="J136" s="55"/>
    </row>
    <row r="137" spans="3:10">
      <c r="C137" s="41"/>
      <c r="J137" s="55"/>
    </row>
    <row r="138" spans="3:10">
      <c r="C138" s="41"/>
      <c r="J138" s="55"/>
    </row>
    <row r="139" spans="3:10">
      <c r="C139" s="41"/>
      <c r="J139" s="55"/>
    </row>
    <row r="140" spans="3:10">
      <c r="C140" s="41"/>
      <c r="J140" s="55"/>
    </row>
    <row r="141" spans="3:10">
      <c r="C141" s="41"/>
      <c r="J141" s="55"/>
    </row>
    <row r="142" spans="3:10">
      <c r="C142" s="41"/>
      <c r="J142" s="55"/>
    </row>
    <row r="143" spans="3:10">
      <c r="C143" s="41"/>
      <c r="J143" s="55"/>
    </row>
    <row r="144" spans="3:10">
      <c r="C144" s="41"/>
      <c r="J144" s="55"/>
    </row>
    <row r="145" spans="3:10">
      <c r="C145" s="41"/>
      <c r="J145" s="55"/>
    </row>
    <row r="146" spans="3:10">
      <c r="C146" s="41"/>
      <c r="J146" s="55"/>
    </row>
    <row r="147" spans="3:10">
      <c r="C147" s="41"/>
      <c r="J147" s="55"/>
    </row>
    <row r="148" spans="3:10">
      <c r="C148" s="41"/>
      <c r="J148" s="55"/>
    </row>
    <row r="149" spans="3:10">
      <c r="C149" s="41"/>
      <c r="J149" s="55"/>
    </row>
    <row r="150" spans="3:10">
      <c r="C150" s="41"/>
      <c r="J150" s="55"/>
    </row>
    <row r="151" spans="3:10">
      <c r="C151" s="41"/>
      <c r="J151" s="55"/>
    </row>
    <row r="152" spans="3:10">
      <c r="C152" s="41"/>
      <c r="J152" s="55"/>
    </row>
    <row r="153" spans="3:10">
      <c r="C153" s="41"/>
      <c r="J153" s="55"/>
    </row>
    <row r="154" spans="3:10">
      <c r="C154" s="41"/>
      <c r="J154" s="55"/>
    </row>
    <row r="155" spans="3:10">
      <c r="C155" s="41"/>
      <c r="J155" s="55"/>
    </row>
    <row r="156" spans="3:10">
      <c r="C156" s="41"/>
      <c r="J156" s="55"/>
    </row>
    <row r="157" spans="3:10">
      <c r="C157" s="41"/>
      <c r="J157" s="55"/>
    </row>
    <row r="158" spans="3:10">
      <c r="C158" s="41"/>
      <c r="J158" s="55"/>
    </row>
    <row r="159" spans="3:10">
      <c r="C159" s="41"/>
      <c r="J159" s="55"/>
    </row>
    <row r="160" spans="3:10">
      <c r="C160" s="41"/>
      <c r="J160" s="55"/>
    </row>
    <row r="161" spans="3:11">
      <c r="C161" s="41"/>
      <c r="J161" s="55"/>
    </row>
    <row r="162" spans="3:11">
      <c r="C162" s="41"/>
      <c r="J162" s="55"/>
    </row>
    <row r="163" spans="3:11">
      <c r="C163" s="41"/>
      <c r="J163" s="55"/>
    </row>
    <row r="164" spans="3:11">
      <c r="C164" s="41"/>
      <c r="J164" s="55"/>
    </row>
    <row r="165" spans="3:11">
      <c r="C165" s="41"/>
      <c r="J165" s="55"/>
    </row>
    <row r="166" spans="3:11">
      <c r="C166" s="41"/>
      <c r="J166" s="55"/>
    </row>
    <row r="167" spans="3:11">
      <c r="C167" s="41"/>
      <c r="J167" s="55"/>
    </row>
    <row r="168" spans="3:11">
      <c r="C168" s="41"/>
      <c r="J168" s="55"/>
    </row>
    <row r="169" spans="3:11">
      <c r="C169" s="41"/>
      <c r="J169" s="55"/>
    </row>
    <row r="170" spans="3:11">
      <c r="J170" s="42"/>
      <c r="K170" s="42"/>
    </row>
    <row r="171" spans="3:11">
      <c r="J171" s="42"/>
      <c r="K171" s="42"/>
    </row>
    <row r="172" spans="3:11">
      <c r="J172" s="42"/>
      <c r="K172" s="42"/>
    </row>
    <row r="173" spans="3:11">
      <c r="J173" s="42"/>
      <c r="K173" s="42"/>
    </row>
    <row r="174" spans="3:11">
      <c r="J174" s="42"/>
      <c r="K174" s="42"/>
    </row>
    <row r="175" spans="3:11">
      <c r="J175" s="42"/>
      <c r="K175" s="42"/>
    </row>
    <row r="176" spans="3:11">
      <c r="J176" s="42"/>
      <c r="K176" s="42"/>
    </row>
    <row r="177" spans="10:11">
      <c r="J177" s="42"/>
      <c r="K177" s="42"/>
    </row>
    <row r="178" spans="10:11">
      <c r="J178" s="42"/>
      <c r="K178" s="42"/>
    </row>
    <row r="179" spans="10:11">
      <c r="J179" s="42"/>
      <c r="K179" s="42"/>
    </row>
    <row r="180" spans="10:11">
      <c r="J180" s="42"/>
      <c r="K180" s="42"/>
    </row>
    <row r="181" spans="10:11">
      <c r="J181" s="42"/>
      <c r="K181" s="42"/>
    </row>
    <row r="182" spans="10:11">
      <c r="J182" s="42"/>
      <c r="K182" s="42"/>
    </row>
    <row r="183" spans="10:11">
      <c r="J183" s="42"/>
      <c r="K183" s="42"/>
    </row>
    <row r="184" spans="10:11">
      <c r="J184" s="42"/>
      <c r="K184" s="42"/>
    </row>
    <row r="185" spans="10:11">
      <c r="J185" s="42"/>
      <c r="K185" s="42"/>
    </row>
    <row r="186" spans="10:11">
      <c r="J186" s="42"/>
      <c r="K186" s="42"/>
    </row>
    <row r="187" spans="10:11">
      <c r="J187" s="42"/>
      <c r="K187" s="42"/>
    </row>
    <row r="188" spans="10:11">
      <c r="J188" s="42"/>
      <c r="K188" s="42"/>
    </row>
    <row r="189" spans="10:11">
      <c r="J189" s="42"/>
      <c r="K189" s="42"/>
    </row>
    <row r="190" spans="10:11">
      <c r="J190" s="42"/>
      <c r="K190" s="42"/>
    </row>
    <row r="191" spans="10:11">
      <c r="J191" s="42"/>
      <c r="K191" s="42"/>
    </row>
    <row r="192" spans="10:11">
      <c r="J192" s="42"/>
      <c r="K192" s="42"/>
    </row>
    <row r="193" spans="10:11">
      <c r="J193" s="42"/>
      <c r="K193" s="42"/>
    </row>
    <row r="194" spans="10:11">
      <c r="J194" s="42"/>
      <c r="K194" s="42"/>
    </row>
    <row r="195" spans="10:11">
      <c r="J195" s="42"/>
      <c r="K195" s="42"/>
    </row>
    <row r="196" spans="10:11">
      <c r="J196" s="42"/>
      <c r="K196" s="42"/>
    </row>
    <row r="197" spans="10:11">
      <c r="J197" s="42"/>
      <c r="K197" s="42"/>
    </row>
    <row r="198" spans="10:11">
      <c r="J198" s="42"/>
      <c r="K198" s="42"/>
    </row>
    <row r="199" spans="10:11">
      <c r="J199" s="42"/>
      <c r="K199" s="42"/>
    </row>
    <row r="200" spans="10:11">
      <c r="J200" s="42"/>
      <c r="K200" s="42"/>
    </row>
    <row r="201" spans="10:11">
      <c r="J201" s="42"/>
      <c r="K201" s="42"/>
    </row>
    <row r="202" spans="10:11">
      <c r="J202" s="42"/>
      <c r="K202" s="42"/>
    </row>
    <row r="203" spans="10:11">
      <c r="J203" s="42"/>
      <c r="K203" s="42"/>
    </row>
    <row r="204" spans="10:11">
      <c r="J204" s="42"/>
      <c r="K204" s="42"/>
    </row>
    <row r="205" spans="10:11">
      <c r="J205" s="42"/>
      <c r="K205" s="42"/>
    </row>
    <row r="206" spans="10:11">
      <c r="J206" s="42"/>
      <c r="K206" s="42"/>
    </row>
    <row r="207" spans="10:11">
      <c r="J207" s="42"/>
      <c r="K207" s="42"/>
    </row>
  </sheetData>
  <mergeCells count="22">
    <mergeCell ref="C1:M1"/>
    <mergeCell ref="O1:Z1"/>
    <mergeCell ref="B2:B5"/>
    <mergeCell ref="C2:C5"/>
    <mergeCell ref="D2:D5"/>
    <mergeCell ref="E2:E5"/>
    <mergeCell ref="F2:F5"/>
    <mergeCell ref="G2:G5"/>
    <mergeCell ref="H2:H5"/>
    <mergeCell ref="I2:I5"/>
    <mergeCell ref="Q58:V61"/>
    <mergeCell ref="J2:J5"/>
    <mergeCell ref="K2:K5"/>
    <mergeCell ref="L2:L5"/>
    <mergeCell ref="M2:M5"/>
    <mergeCell ref="N2:N5"/>
    <mergeCell ref="O2:O5"/>
    <mergeCell ref="Q4:S4"/>
    <mergeCell ref="Q5:S5"/>
    <mergeCell ref="Q46:V49"/>
    <mergeCell ref="Q50:V53"/>
    <mergeCell ref="Q54:V57"/>
  </mergeCells>
  <hyperlinks>
    <hyperlink ref="Q4" location="'Invertebrate Richness'!O7:U13" display="Table 1 Richness by Year"/>
    <hyperlink ref="Q5" location="'Invertebrate Richness'!O21:V37" display="Richness by assemblage"/>
    <hyperlink ref="T4" location="'Invertebrate Richness'!P33:V39" tooltip="Lake depth" display="Lake depth"/>
    <hyperlink ref="Q4:S4" location="'Invertebrate Richness'!P7:V10" tooltip="Number of taxa by species and family" display="Table 1 Richness by Year"/>
    <hyperlink ref="Q5:S5" location="'Invertebrate Richness'!P13:V33" tooltip="assemblage composition of community " display="Richness by assemblage"/>
    <hyperlink ref="B2:B5" location="Glossary!B5:I7" tooltip="Gloassary" display="LowestID"/>
    <hyperlink ref="D2:D5" location="Glossary!B8:I11" tooltip="Glossary" display="LowestIDNC"/>
    <hyperlink ref="C2:C5" location="Glossary!B16:I22" tooltip="Glossary" display="Assemblage"/>
    <hyperlink ref="P2" location="'Invertebrate Richness'!B7" tooltip="click here to go to top of data matrix" display="top of data"/>
  </hyperlink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tabColor rgb="FFED9D19"/>
  </sheetPr>
  <dimension ref="A1:AC129"/>
  <sheetViews>
    <sheetView workbookViewId="0">
      <pane ySplit="7" topLeftCell="A8" activePane="bottomLeft" state="frozen"/>
      <selection pane="bottomLeft" activeCell="J9" sqref="J9"/>
    </sheetView>
  </sheetViews>
  <sheetFormatPr defaultRowHeight="12.75"/>
  <cols>
    <col min="1" max="1" width="4.5703125" style="20" customWidth="1"/>
    <col min="2" max="2" width="26.42578125" style="16" customWidth="1"/>
    <col min="3" max="3" width="11.28515625" style="16" customWidth="1"/>
    <col min="4" max="9" width="10.85546875" style="16" customWidth="1"/>
    <col min="10" max="10" width="9.7109375" style="16" customWidth="1"/>
    <col min="11" max="12" width="9.140625" style="16"/>
    <col min="13" max="13" width="10.85546875" style="16" customWidth="1"/>
    <col min="14" max="25" width="9.140625" style="16"/>
    <col min="26" max="16384" width="9.140625" style="20"/>
  </cols>
  <sheetData>
    <row r="1" spans="1:25" s="4" customFormat="1" ht="16.5" customHeight="1">
      <c r="A1" s="245"/>
      <c r="B1" s="306" t="s">
        <v>0</v>
      </c>
      <c r="C1" s="307" t="s">
        <v>1</v>
      </c>
      <c r="D1" s="307"/>
      <c r="E1" s="307"/>
      <c r="F1" s="307"/>
      <c r="G1" s="307"/>
      <c r="H1" s="307"/>
      <c r="I1" s="307"/>
      <c r="J1" s="308" t="s">
        <v>767</v>
      </c>
      <c r="K1" s="308"/>
      <c r="L1" s="308"/>
      <c r="M1" s="308"/>
      <c r="N1" s="308"/>
      <c r="O1" s="308"/>
      <c r="P1" s="308"/>
      <c r="Q1" s="308"/>
      <c r="R1" s="308"/>
      <c r="S1" s="308"/>
      <c r="T1" s="308"/>
      <c r="U1" s="308"/>
      <c r="V1" s="1"/>
      <c r="W1" s="2"/>
      <c r="X1" s="3"/>
      <c r="Y1" s="3"/>
    </row>
    <row r="2" spans="1:25" s="4" customFormat="1" ht="15">
      <c r="A2" s="245"/>
      <c r="B2" s="306"/>
      <c r="C2" s="307"/>
      <c r="D2" s="307"/>
      <c r="E2" s="307"/>
      <c r="F2" s="307"/>
      <c r="G2" s="307"/>
      <c r="H2" s="307"/>
      <c r="I2" s="307"/>
      <c r="J2" s="309"/>
      <c r="K2" s="309"/>
      <c r="L2" s="309"/>
      <c r="M2" s="309"/>
      <c r="N2" s="309"/>
      <c r="O2" s="309"/>
      <c r="P2" s="309"/>
      <c r="Q2" s="309"/>
      <c r="R2" s="309"/>
      <c r="S2" s="309"/>
      <c r="T2" s="309"/>
      <c r="U2" s="309"/>
      <c r="V2" s="5"/>
      <c r="W2" s="6"/>
      <c r="X2" s="3"/>
      <c r="Y2" s="3"/>
    </row>
    <row r="3" spans="1:25" s="4" customFormat="1" ht="15.75" customHeight="1">
      <c r="A3" s="245"/>
      <c r="B3" s="306"/>
      <c r="C3" s="307"/>
      <c r="D3" s="307"/>
      <c r="E3" s="307"/>
      <c r="F3" s="307"/>
      <c r="G3" s="307"/>
      <c r="H3" s="307"/>
      <c r="I3" s="307"/>
      <c r="J3" s="184" t="s">
        <v>812</v>
      </c>
      <c r="K3" s="8"/>
      <c r="L3" s="184" t="s">
        <v>2</v>
      </c>
      <c r="M3" s="8"/>
      <c r="N3" s="184" t="s">
        <v>3</v>
      </c>
      <c r="O3" s="8"/>
      <c r="P3" s="184" t="s">
        <v>4</v>
      </c>
      <c r="Q3" s="8"/>
      <c r="R3" s="184" t="s">
        <v>5</v>
      </c>
      <c r="S3" s="8"/>
      <c r="T3" s="9"/>
      <c r="U3" s="9"/>
      <c r="V3" s="5"/>
      <c r="W3" s="6"/>
      <c r="X3" s="3"/>
      <c r="Y3" s="3"/>
    </row>
    <row r="4" spans="1:25" s="4" customFormat="1" ht="15.75" customHeight="1">
      <c r="A4" s="245"/>
      <c r="B4" s="306"/>
      <c r="C4" s="307"/>
      <c r="D4" s="307"/>
      <c r="E4" s="307"/>
      <c r="F4" s="307"/>
      <c r="G4" s="307"/>
      <c r="H4" s="307"/>
      <c r="I4" s="307"/>
      <c r="J4" s="189" t="s">
        <v>6</v>
      </c>
      <c r="K4" s="8"/>
      <c r="L4" s="184" t="s">
        <v>7</v>
      </c>
      <c r="M4" s="8"/>
      <c r="N4" s="184" t="s">
        <v>8</v>
      </c>
      <c r="O4" s="8"/>
      <c r="P4" s="184" t="s">
        <v>9</v>
      </c>
      <c r="Q4" s="8"/>
      <c r="R4" s="184" t="s">
        <v>10</v>
      </c>
      <c r="S4" s="8"/>
      <c r="T4" s="9"/>
      <c r="U4" s="9"/>
      <c r="V4" s="5"/>
      <c r="W4" s="6"/>
      <c r="X4" s="3"/>
      <c r="Y4" s="3"/>
    </row>
    <row r="5" spans="1:25" s="4" customFormat="1" ht="15.75" customHeight="1">
      <c r="A5" s="245"/>
      <c r="B5" s="306"/>
      <c r="C5" s="307"/>
      <c r="D5" s="307"/>
      <c r="E5" s="307"/>
      <c r="F5" s="307"/>
      <c r="G5" s="307"/>
      <c r="H5" s="307"/>
      <c r="I5" s="307"/>
      <c r="J5" s="184" t="s">
        <v>11</v>
      </c>
      <c r="K5" s="8"/>
      <c r="L5" s="184" t="s">
        <v>12</v>
      </c>
      <c r="M5" s="8"/>
      <c r="N5" s="184" t="s">
        <v>13</v>
      </c>
      <c r="O5" s="8"/>
      <c r="P5" s="184" t="s">
        <v>14</v>
      </c>
      <c r="Q5" s="8"/>
      <c r="R5" s="184" t="s">
        <v>15</v>
      </c>
      <c r="S5" s="8"/>
      <c r="T5" s="9"/>
      <c r="U5" s="9"/>
      <c r="V5" s="5"/>
      <c r="W5" s="6"/>
      <c r="X5" s="3"/>
      <c r="Y5" s="3"/>
    </row>
    <row r="6" spans="1:25" s="4" customFormat="1" ht="15.75" customHeight="1">
      <c r="A6" s="245"/>
      <c r="B6" s="313" t="s">
        <v>16</v>
      </c>
      <c r="C6" s="313" t="s">
        <v>17</v>
      </c>
      <c r="D6" s="190">
        <v>1997</v>
      </c>
      <c r="E6" s="190">
        <v>1999</v>
      </c>
      <c r="F6" s="190">
        <v>2001</v>
      </c>
      <c r="G6" s="190">
        <v>2003</v>
      </c>
      <c r="H6" s="190">
        <v>2005</v>
      </c>
      <c r="I6" s="190">
        <v>2007</v>
      </c>
      <c r="J6" s="58"/>
      <c r="K6" s="11"/>
      <c r="L6" s="4" t="s">
        <v>685</v>
      </c>
      <c r="M6" s="11"/>
      <c r="N6" s="312" t="s">
        <v>817</v>
      </c>
      <c r="O6" s="312"/>
      <c r="P6" s="312"/>
      <c r="Q6" s="11"/>
      <c r="R6" s="11"/>
      <c r="S6" s="11"/>
      <c r="T6" s="9"/>
      <c r="U6" s="9"/>
      <c r="V6" s="5"/>
      <c r="W6" s="6"/>
      <c r="X6" s="3"/>
      <c r="Y6" s="3"/>
    </row>
    <row r="7" spans="1:25" s="15" customFormat="1" ht="15">
      <c r="A7" s="245"/>
      <c r="B7" s="313"/>
      <c r="C7" s="313"/>
      <c r="D7" s="191">
        <v>35728</v>
      </c>
      <c r="E7" s="191">
        <v>36454</v>
      </c>
      <c r="F7" s="191">
        <v>37196</v>
      </c>
      <c r="G7" s="191">
        <v>37925</v>
      </c>
      <c r="H7" s="191">
        <v>38653</v>
      </c>
      <c r="I7" s="191">
        <v>39380</v>
      </c>
      <c r="J7" s="189" t="s">
        <v>797</v>
      </c>
      <c r="K7" s="13"/>
      <c r="L7" s="13"/>
      <c r="M7" s="13"/>
      <c r="N7" s="311" t="s">
        <v>815</v>
      </c>
      <c r="O7" s="311"/>
      <c r="P7" s="311"/>
      <c r="Q7" s="310" t="s">
        <v>816</v>
      </c>
      <c r="R7" s="310"/>
      <c r="S7" s="310"/>
      <c r="T7" s="13"/>
      <c r="U7" s="13"/>
      <c r="V7" s="14"/>
      <c r="W7" s="12"/>
      <c r="X7" s="12"/>
      <c r="Y7" s="12"/>
    </row>
    <row r="8" spans="1:25" ht="15">
      <c r="A8" s="245"/>
      <c r="B8" s="122" t="s">
        <v>18</v>
      </c>
      <c r="C8" s="122" t="s">
        <v>19</v>
      </c>
      <c r="D8" s="210">
        <v>1</v>
      </c>
      <c r="E8" s="210">
        <v>2</v>
      </c>
      <c r="F8" s="210"/>
      <c r="G8" s="210"/>
      <c r="H8" s="210"/>
      <c r="I8" s="211"/>
      <c r="J8" s="18"/>
      <c r="K8" s="18"/>
      <c r="L8" s="18"/>
      <c r="M8" s="18"/>
      <c r="N8" s="18"/>
      <c r="O8" s="18"/>
      <c r="P8" s="18"/>
      <c r="Q8" s="18"/>
      <c r="R8" s="18"/>
      <c r="S8" s="18"/>
      <c r="T8" s="18"/>
      <c r="U8" s="18"/>
      <c r="V8" s="19"/>
    </row>
    <row r="9" spans="1:25" ht="15">
      <c r="A9" s="245"/>
      <c r="B9" s="142" t="s">
        <v>20</v>
      </c>
      <c r="C9" s="142" t="s">
        <v>21</v>
      </c>
      <c r="D9" s="208">
        <v>1</v>
      </c>
      <c r="E9" s="208">
        <v>2</v>
      </c>
      <c r="F9" s="208">
        <v>2</v>
      </c>
      <c r="G9" s="208">
        <v>2</v>
      </c>
      <c r="H9" s="208">
        <v>2</v>
      </c>
      <c r="I9" s="208">
        <v>2</v>
      </c>
      <c r="J9" s="18"/>
      <c r="K9" s="18"/>
      <c r="L9" s="18"/>
      <c r="M9" s="18"/>
      <c r="N9" s="18"/>
      <c r="O9" s="18"/>
      <c r="P9" s="18"/>
      <c r="Q9" s="18"/>
      <c r="R9" s="18"/>
      <c r="S9" s="18"/>
      <c r="T9" s="18"/>
      <c r="U9" s="18"/>
      <c r="V9" s="19"/>
    </row>
    <row r="10" spans="1:25" ht="15">
      <c r="A10" s="245"/>
      <c r="B10" s="122" t="s">
        <v>22</v>
      </c>
      <c r="C10" s="122" t="s">
        <v>23</v>
      </c>
      <c r="D10" s="212"/>
      <c r="E10" s="212"/>
      <c r="F10" s="212"/>
      <c r="G10" s="212"/>
      <c r="H10" s="212">
        <v>1</v>
      </c>
      <c r="I10" s="212"/>
      <c r="J10" s="18"/>
      <c r="K10" s="18"/>
      <c r="L10" s="18"/>
      <c r="M10" s="18"/>
      <c r="N10" s="18"/>
      <c r="O10" s="18"/>
      <c r="P10" s="18"/>
      <c r="Q10" s="18"/>
      <c r="R10" s="18"/>
      <c r="S10" s="18"/>
      <c r="T10" s="18"/>
      <c r="U10" s="18"/>
      <c r="V10" s="19"/>
    </row>
    <row r="11" spans="1:25" ht="15">
      <c r="A11" s="245"/>
      <c r="B11" s="142" t="s">
        <v>24</v>
      </c>
      <c r="C11" s="142" t="s">
        <v>25</v>
      </c>
      <c r="D11" s="208"/>
      <c r="E11" s="208">
        <v>4</v>
      </c>
      <c r="F11" s="208"/>
      <c r="G11" s="208"/>
      <c r="H11" s="208"/>
      <c r="I11" s="208"/>
      <c r="J11" s="18"/>
      <c r="K11" s="18"/>
      <c r="L11" s="18"/>
      <c r="M11" s="18"/>
      <c r="N11" s="18"/>
      <c r="O11" s="18"/>
      <c r="P11" s="18"/>
      <c r="Q11" s="18"/>
      <c r="R11" s="18"/>
      <c r="S11" s="18"/>
      <c r="T11" s="18"/>
      <c r="U11" s="18"/>
      <c r="V11" s="19"/>
    </row>
    <row r="12" spans="1:25" ht="15">
      <c r="A12" s="245"/>
      <c r="B12" s="122" t="s">
        <v>26</v>
      </c>
      <c r="C12" s="122" t="s">
        <v>27</v>
      </c>
      <c r="D12" s="212"/>
      <c r="E12" s="212">
        <v>1</v>
      </c>
      <c r="F12" s="212"/>
      <c r="G12" s="212"/>
      <c r="H12" s="212"/>
      <c r="I12" s="212">
        <v>3</v>
      </c>
      <c r="J12" s="18"/>
      <c r="K12" s="18"/>
      <c r="L12" s="18"/>
      <c r="M12" s="18"/>
      <c r="N12" s="18"/>
      <c r="O12" s="18"/>
      <c r="P12" s="18"/>
      <c r="Q12" s="18"/>
      <c r="R12" s="18"/>
      <c r="S12" s="18"/>
      <c r="T12" s="18"/>
      <c r="U12" s="18"/>
      <c r="V12" s="19"/>
    </row>
    <row r="13" spans="1:25" ht="15">
      <c r="A13" s="245"/>
      <c r="B13" s="142" t="s">
        <v>28</v>
      </c>
      <c r="C13" s="142" t="s">
        <v>29</v>
      </c>
      <c r="D13" s="208"/>
      <c r="E13" s="208"/>
      <c r="F13" s="208"/>
      <c r="G13" s="208"/>
      <c r="H13" s="208">
        <v>1</v>
      </c>
      <c r="I13" s="208"/>
      <c r="J13" s="18"/>
      <c r="K13" s="18"/>
      <c r="L13" s="18"/>
      <c r="M13" s="18"/>
      <c r="N13" s="18"/>
      <c r="O13" s="18"/>
      <c r="P13" s="18"/>
      <c r="Q13" s="18"/>
      <c r="R13" s="18"/>
      <c r="S13" s="18"/>
      <c r="T13" s="18"/>
      <c r="U13" s="18"/>
      <c r="V13" s="19"/>
    </row>
    <row r="14" spans="1:25" ht="15">
      <c r="A14" s="245"/>
      <c r="B14" s="122" t="s">
        <v>30</v>
      </c>
      <c r="C14" s="122" t="s">
        <v>31</v>
      </c>
      <c r="D14" s="212">
        <v>5</v>
      </c>
      <c r="E14" s="212">
        <v>4</v>
      </c>
      <c r="F14" s="212"/>
      <c r="G14" s="212"/>
      <c r="H14" s="212"/>
      <c r="I14" s="212">
        <v>3</v>
      </c>
      <c r="J14" s="18"/>
      <c r="K14" s="18"/>
      <c r="L14" s="18"/>
      <c r="M14" s="21"/>
      <c r="N14" s="18"/>
      <c r="O14" s="18"/>
      <c r="P14" s="18"/>
      <c r="Q14" s="18"/>
      <c r="R14" s="18"/>
      <c r="S14" s="18"/>
      <c r="T14" s="18"/>
      <c r="U14" s="18"/>
      <c r="V14" s="19"/>
    </row>
    <row r="15" spans="1:25" ht="15">
      <c r="A15" s="245"/>
      <c r="B15" s="142" t="s">
        <v>32</v>
      </c>
      <c r="C15" s="142" t="s">
        <v>33</v>
      </c>
      <c r="D15" s="208"/>
      <c r="E15" s="208">
        <v>1</v>
      </c>
      <c r="F15" s="208"/>
      <c r="G15" s="208"/>
      <c r="H15" s="208"/>
      <c r="I15" s="208"/>
      <c r="J15" s="18"/>
      <c r="K15" s="18"/>
      <c r="L15" s="18"/>
      <c r="M15" s="18"/>
      <c r="N15" s="18"/>
      <c r="O15" s="18"/>
      <c r="P15" s="18"/>
      <c r="Q15" s="18"/>
      <c r="R15" s="18"/>
      <c r="S15" s="18"/>
      <c r="T15" s="18"/>
      <c r="U15" s="18"/>
      <c r="V15" s="19"/>
    </row>
    <row r="16" spans="1:25" ht="15">
      <c r="A16" s="245"/>
      <c r="B16" s="122" t="s">
        <v>34</v>
      </c>
      <c r="C16" s="122" t="s">
        <v>35</v>
      </c>
      <c r="D16" s="212"/>
      <c r="E16" s="212"/>
      <c r="F16" s="212"/>
      <c r="G16" s="212"/>
      <c r="H16" s="212">
        <v>2</v>
      </c>
      <c r="I16" s="212"/>
      <c r="J16" s="18"/>
      <c r="K16" s="18"/>
      <c r="L16" s="18"/>
      <c r="M16" s="18"/>
      <c r="N16" s="18"/>
      <c r="O16" s="18"/>
      <c r="P16" s="18"/>
      <c r="Q16" s="18"/>
      <c r="R16" s="18"/>
      <c r="S16" s="18"/>
      <c r="T16" s="18"/>
      <c r="U16" s="18"/>
      <c r="V16" s="19"/>
    </row>
    <row r="17" spans="1:29" ht="15">
      <c r="A17" s="245"/>
      <c r="B17" s="142" t="s">
        <v>36</v>
      </c>
      <c r="C17" s="142" t="s">
        <v>37</v>
      </c>
      <c r="D17" s="208"/>
      <c r="E17" s="208">
        <v>1</v>
      </c>
      <c r="F17" s="208"/>
      <c r="G17" s="208">
        <v>2</v>
      </c>
      <c r="H17" s="208">
        <v>1</v>
      </c>
      <c r="I17" s="208"/>
      <c r="J17" s="18"/>
      <c r="K17" s="18"/>
      <c r="L17" s="18"/>
      <c r="M17" s="18"/>
      <c r="N17" s="18"/>
      <c r="O17" s="18"/>
      <c r="P17" s="18"/>
      <c r="Q17" s="18"/>
      <c r="R17" s="18"/>
      <c r="S17" s="18"/>
      <c r="T17" s="18"/>
      <c r="U17" s="18"/>
      <c r="V17" s="19"/>
      <c r="W17" s="18"/>
      <c r="Z17" s="16"/>
    </row>
    <row r="18" spans="1:29" ht="15">
      <c r="A18" s="245"/>
      <c r="B18" s="122" t="s">
        <v>38</v>
      </c>
      <c r="C18" s="122" t="s">
        <v>39</v>
      </c>
      <c r="D18" s="212"/>
      <c r="E18" s="212"/>
      <c r="F18" s="212"/>
      <c r="G18" s="212"/>
      <c r="H18" s="212">
        <v>1</v>
      </c>
      <c r="I18" s="212"/>
      <c r="J18" s="18"/>
      <c r="K18" s="18"/>
      <c r="L18" s="18"/>
      <c r="M18" s="18"/>
      <c r="N18" s="18"/>
      <c r="O18" s="18"/>
      <c r="P18" s="18"/>
      <c r="Q18" s="18"/>
      <c r="R18" s="18"/>
      <c r="S18" s="18"/>
      <c r="T18" s="18"/>
      <c r="U18" s="18"/>
      <c r="V18" s="19"/>
      <c r="W18" s="18"/>
      <c r="X18" s="10"/>
      <c r="Y18" s="10"/>
      <c r="Z18" s="10"/>
      <c r="AA18" s="10"/>
      <c r="AB18" s="10"/>
      <c r="AC18" s="10"/>
    </row>
    <row r="19" spans="1:29" ht="15">
      <c r="A19" s="245"/>
      <c r="B19" s="142" t="s">
        <v>40</v>
      </c>
      <c r="C19" s="142" t="s">
        <v>41</v>
      </c>
      <c r="D19" s="208"/>
      <c r="E19" s="208"/>
      <c r="F19" s="208"/>
      <c r="G19" s="208"/>
      <c r="H19" s="208">
        <v>1</v>
      </c>
      <c r="I19" s="208"/>
      <c r="J19" s="18"/>
      <c r="K19" s="18"/>
      <c r="L19" s="18"/>
      <c r="M19" s="18"/>
      <c r="N19" s="18"/>
      <c r="O19" s="18"/>
      <c r="P19" s="18"/>
      <c r="Q19" s="18"/>
      <c r="R19" s="18"/>
      <c r="S19" s="18"/>
      <c r="T19" s="18"/>
      <c r="U19" s="18"/>
      <c r="V19" s="19"/>
      <c r="W19" s="18"/>
      <c r="Z19" s="16"/>
      <c r="AA19" s="16"/>
      <c r="AB19" s="16"/>
      <c r="AC19" s="16"/>
    </row>
    <row r="20" spans="1:29" ht="15">
      <c r="A20" s="245"/>
      <c r="B20" s="122" t="s">
        <v>42</v>
      </c>
      <c r="C20" s="122" t="s">
        <v>43</v>
      </c>
      <c r="D20" s="212"/>
      <c r="E20" s="212"/>
      <c r="F20" s="212"/>
      <c r="G20" s="212"/>
      <c r="H20" s="212">
        <v>4</v>
      </c>
      <c r="I20" s="212"/>
      <c r="J20" s="18"/>
      <c r="K20" s="22"/>
      <c r="L20" s="18"/>
      <c r="M20" s="18"/>
      <c r="N20" s="18"/>
      <c r="O20" s="18"/>
      <c r="P20" s="18"/>
      <c r="Q20" s="18"/>
      <c r="R20" s="18"/>
      <c r="S20" s="18"/>
      <c r="T20" s="18"/>
      <c r="U20" s="18"/>
      <c r="V20" s="19"/>
      <c r="Z20" s="16"/>
      <c r="AA20" s="16"/>
      <c r="AB20" s="16"/>
      <c r="AC20" s="16"/>
    </row>
    <row r="21" spans="1:29" ht="15">
      <c r="A21" s="245"/>
      <c r="B21" s="142" t="s">
        <v>44</v>
      </c>
      <c r="C21" s="142" t="s">
        <v>45</v>
      </c>
      <c r="D21" s="208"/>
      <c r="E21" s="208"/>
      <c r="F21" s="208"/>
      <c r="G21" s="208"/>
      <c r="H21" s="208">
        <v>4</v>
      </c>
      <c r="I21" s="208"/>
      <c r="J21" s="18"/>
      <c r="K21" s="18"/>
      <c r="L21" s="18"/>
      <c r="M21" s="18"/>
      <c r="N21" s="18"/>
      <c r="O21" s="18"/>
      <c r="P21" s="18"/>
      <c r="Q21" s="18"/>
      <c r="R21" s="18"/>
      <c r="S21" s="18"/>
      <c r="T21" s="18"/>
      <c r="U21" s="18"/>
      <c r="V21" s="19"/>
      <c r="Z21" s="16"/>
      <c r="AA21" s="16"/>
      <c r="AB21" s="16"/>
      <c r="AC21" s="16"/>
    </row>
    <row r="22" spans="1:29" ht="15">
      <c r="A22" s="245"/>
      <c r="B22" s="122" t="s">
        <v>46</v>
      </c>
      <c r="C22" s="122" t="s">
        <v>47</v>
      </c>
      <c r="D22" s="212">
        <v>5</v>
      </c>
      <c r="E22" s="212"/>
      <c r="F22" s="212"/>
      <c r="G22" s="212"/>
      <c r="H22" s="212"/>
      <c r="I22" s="212"/>
      <c r="J22" s="18"/>
      <c r="K22" s="18"/>
      <c r="L22" s="18"/>
      <c r="M22" s="18"/>
      <c r="N22" s="18"/>
      <c r="O22" s="18"/>
      <c r="P22" s="18"/>
      <c r="Q22" s="18"/>
      <c r="R22" s="18"/>
      <c r="S22" s="18"/>
      <c r="T22" s="18"/>
      <c r="U22" s="18"/>
      <c r="V22" s="19"/>
      <c r="Z22" s="16"/>
      <c r="AA22" s="16"/>
      <c r="AB22" s="16"/>
      <c r="AC22" s="16"/>
    </row>
    <row r="23" spans="1:29" ht="15">
      <c r="A23" s="245"/>
      <c r="B23" s="142" t="s">
        <v>48</v>
      </c>
      <c r="C23" s="142" t="s">
        <v>49</v>
      </c>
      <c r="D23" s="208"/>
      <c r="E23" s="208">
        <v>5</v>
      </c>
      <c r="F23" s="208"/>
      <c r="G23" s="208"/>
      <c r="H23" s="208"/>
      <c r="I23" s="208"/>
      <c r="J23" s="18"/>
      <c r="K23" s="18"/>
      <c r="L23" s="18"/>
      <c r="M23" s="18"/>
      <c r="N23" s="18"/>
      <c r="O23" s="18"/>
      <c r="P23" s="18"/>
      <c r="Q23" s="18"/>
      <c r="R23" s="18"/>
      <c r="S23" s="18"/>
      <c r="T23" s="18"/>
      <c r="U23" s="18"/>
      <c r="V23" s="19"/>
      <c r="Z23" s="16"/>
      <c r="AA23" s="16"/>
      <c r="AB23" s="16"/>
      <c r="AC23" s="16"/>
    </row>
    <row r="24" spans="1:29" ht="15">
      <c r="A24" s="245"/>
      <c r="B24" s="122" t="s">
        <v>50</v>
      </c>
      <c r="C24" s="122" t="s">
        <v>51</v>
      </c>
      <c r="D24" s="212"/>
      <c r="E24" s="212"/>
      <c r="F24" s="212"/>
      <c r="G24" s="212"/>
      <c r="H24" s="212">
        <v>3</v>
      </c>
      <c r="I24" s="212"/>
      <c r="J24" s="18"/>
      <c r="K24" s="18"/>
      <c r="L24" s="18"/>
      <c r="M24" s="18"/>
      <c r="N24" s="18"/>
      <c r="O24" s="18"/>
      <c r="P24" s="18"/>
      <c r="Q24" s="18"/>
      <c r="R24" s="18"/>
      <c r="S24" s="18"/>
      <c r="T24" s="18"/>
      <c r="U24" s="18"/>
      <c r="V24" s="19"/>
      <c r="Z24" s="16"/>
      <c r="AA24" s="16"/>
      <c r="AB24" s="16"/>
      <c r="AC24" s="16"/>
    </row>
    <row r="25" spans="1:29" ht="15">
      <c r="A25" s="246"/>
      <c r="B25" s="142" t="s">
        <v>52</v>
      </c>
      <c r="C25" s="142" t="s">
        <v>53</v>
      </c>
      <c r="D25" s="208"/>
      <c r="E25" s="208"/>
      <c r="F25" s="208"/>
      <c r="G25" s="208"/>
      <c r="H25" s="208">
        <v>3</v>
      </c>
      <c r="I25" s="208"/>
      <c r="J25" s="18"/>
      <c r="K25" s="18"/>
      <c r="L25" s="18"/>
      <c r="M25" s="18"/>
      <c r="N25" s="18"/>
      <c r="O25" s="18"/>
      <c r="P25" s="18"/>
      <c r="Q25" s="18"/>
      <c r="R25" s="18"/>
      <c r="S25" s="18"/>
      <c r="T25" s="18"/>
      <c r="U25" s="18"/>
      <c r="V25" s="19"/>
    </row>
    <row r="26" spans="1:29" ht="15">
      <c r="A26" s="246"/>
      <c r="B26" s="122" t="s">
        <v>54</v>
      </c>
      <c r="C26" s="122" t="s">
        <v>55</v>
      </c>
      <c r="D26" s="212">
        <v>1</v>
      </c>
      <c r="E26" s="212">
        <v>3</v>
      </c>
      <c r="F26" s="212">
        <v>3</v>
      </c>
      <c r="G26" s="212">
        <v>3</v>
      </c>
      <c r="H26" s="212">
        <v>2</v>
      </c>
      <c r="I26" s="212">
        <v>2</v>
      </c>
      <c r="J26" s="18"/>
      <c r="K26" s="18"/>
      <c r="L26" s="18"/>
      <c r="M26" s="18"/>
      <c r="N26" s="18"/>
      <c r="O26" s="18"/>
      <c r="P26" s="18"/>
      <c r="Q26" s="18"/>
      <c r="R26" s="18"/>
      <c r="S26" s="18"/>
      <c r="T26" s="18"/>
      <c r="U26" s="18"/>
      <c r="V26" s="19"/>
    </row>
    <row r="27" spans="1:29" ht="15">
      <c r="A27" s="246"/>
      <c r="B27" s="142" t="s">
        <v>56</v>
      </c>
      <c r="C27" s="142" t="s">
        <v>57</v>
      </c>
      <c r="D27" s="208"/>
      <c r="E27" s="208"/>
      <c r="F27" s="208"/>
      <c r="G27" s="208"/>
      <c r="H27" s="208">
        <v>2</v>
      </c>
      <c r="I27" s="208"/>
      <c r="J27" s="18"/>
      <c r="K27" s="18"/>
      <c r="L27" s="18"/>
      <c r="M27" s="18"/>
      <c r="N27" s="18"/>
      <c r="O27" s="18"/>
      <c r="P27" s="18"/>
      <c r="Q27" s="18"/>
      <c r="R27" s="18"/>
      <c r="S27" s="18"/>
      <c r="T27" s="18"/>
      <c r="U27" s="18"/>
      <c r="V27" s="19"/>
    </row>
    <row r="28" spans="1:29" ht="15">
      <c r="A28" s="246"/>
      <c r="B28" s="122" t="s">
        <v>58</v>
      </c>
      <c r="C28" s="122" t="s">
        <v>59</v>
      </c>
      <c r="D28" s="212"/>
      <c r="E28" s="212"/>
      <c r="F28" s="212">
        <v>2</v>
      </c>
      <c r="G28" s="212"/>
      <c r="H28" s="212"/>
      <c r="I28" s="212"/>
      <c r="J28" s="18"/>
      <c r="K28" s="18"/>
      <c r="L28" s="18"/>
      <c r="M28" s="18"/>
      <c r="N28" s="18"/>
      <c r="O28" s="18"/>
      <c r="P28" s="18"/>
      <c r="Q28" s="18"/>
      <c r="R28" s="18"/>
      <c r="S28" s="18"/>
      <c r="T28" s="18"/>
      <c r="U28" s="18"/>
      <c r="V28" s="19"/>
    </row>
    <row r="29" spans="1:29" ht="15">
      <c r="A29" s="246"/>
      <c r="B29" s="142" t="s">
        <v>60</v>
      </c>
      <c r="C29" s="142" t="s">
        <v>61</v>
      </c>
      <c r="D29" s="208">
        <v>4</v>
      </c>
      <c r="E29" s="208">
        <v>4</v>
      </c>
      <c r="F29" s="208"/>
      <c r="G29" s="208"/>
      <c r="H29" s="208"/>
      <c r="I29" s="208">
        <v>4</v>
      </c>
      <c r="J29" s="18"/>
      <c r="K29" s="18"/>
      <c r="L29" s="18"/>
      <c r="M29" s="18"/>
      <c r="N29" s="18"/>
      <c r="O29" s="18"/>
      <c r="P29" s="18"/>
      <c r="Q29" s="18"/>
      <c r="R29" s="18"/>
      <c r="S29" s="18"/>
      <c r="T29" s="18"/>
      <c r="U29" s="18"/>
      <c r="V29" s="19"/>
    </row>
    <row r="30" spans="1:29" ht="15">
      <c r="A30" s="247"/>
      <c r="B30" s="122" t="s">
        <v>62</v>
      </c>
      <c r="C30" s="122" t="s">
        <v>63</v>
      </c>
      <c r="D30" s="212"/>
      <c r="E30" s="212"/>
      <c r="F30" s="212"/>
      <c r="G30" s="212">
        <v>3</v>
      </c>
      <c r="H30" s="212"/>
      <c r="I30" s="212"/>
      <c r="J30" s="18"/>
      <c r="K30" s="18"/>
      <c r="L30" s="18"/>
      <c r="M30" s="18"/>
      <c r="N30" s="18"/>
      <c r="O30" s="18"/>
      <c r="P30" s="18"/>
      <c r="Q30" s="18"/>
      <c r="R30" s="18"/>
      <c r="S30" s="18"/>
      <c r="T30" s="18"/>
      <c r="U30" s="18"/>
      <c r="V30" s="19"/>
    </row>
    <row r="31" spans="1:29" ht="15">
      <c r="A31" s="247"/>
      <c r="B31" s="142" t="s">
        <v>64</v>
      </c>
      <c r="C31" s="142" t="s">
        <v>65</v>
      </c>
      <c r="D31" s="208"/>
      <c r="E31" s="208"/>
      <c r="F31" s="208"/>
      <c r="G31" s="208"/>
      <c r="H31" s="208">
        <v>2</v>
      </c>
      <c r="I31" s="208"/>
      <c r="J31" s="18"/>
      <c r="K31" s="18"/>
      <c r="L31" s="18"/>
      <c r="M31" s="18"/>
      <c r="N31" s="18"/>
      <c r="O31" s="18"/>
      <c r="P31" s="18"/>
      <c r="Q31" s="18"/>
      <c r="R31" s="18"/>
      <c r="S31" s="18"/>
      <c r="T31" s="18"/>
      <c r="U31" s="18"/>
      <c r="V31" s="19"/>
    </row>
    <row r="32" spans="1:29" ht="15">
      <c r="A32" s="247"/>
      <c r="B32" s="122" t="s">
        <v>66</v>
      </c>
      <c r="C32" s="122" t="s">
        <v>67</v>
      </c>
      <c r="D32" s="212">
        <v>5</v>
      </c>
      <c r="E32" s="212">
        <v>4</v>
      </c>
      <c r="F32" s="212"/>
      <c r="G32" s="212">
        <v>2</v>
      </c>
      <c r="H32" s="212">
        <v>2</v>
      </c>
      <c r="I32" s="212"/>
      <c r="J32" s="18"/>
      <c r="K32" s="18"/>
      <c r="L32" s="18"/>
      <c r="M32" s="18"/>
      <c r="N32" s="18"/>
      <c r="O32" s="18"/>
      <c r="P32" s="18"/>
      <c r="Q32" s="18"/>
      <c r="R32" s="18"/>
      <c r="S32" s="18"/>
      <c r="T32" s="18"/>
      <c r="U32" s="18"/>
      <c r="V32" s="19"/>
    </row>
    <row r="33" spans="1:22" ht="15">
      <c r="A33" s="247"/>
      <c r="B33" s="142" t="s">
        <v>68</v>
      </c>
      <c r="C33" s="142" t="s">
        <v>69</v>
      </c>
      <c r="D33" s="208">
        <v>3</v>
      </c>
      <c r="E33" s="208">
        <v>3</v>
      </c>
      <c r="F33" s="208">
        <v>3</v>
      </c>
      <c r="G33" s="208">
        <v>3</v>
      </c>
      <c r="H33" s="208"/>
      <c r="I33" s="208">
        <v>3</v>
      </c>
      <c r="J33" s="18"/>
      <c r="K33" s="18"/>
      <c r="L33" s="18"/>
      <c r="M33" s="18"/>
      <c r="N33" s="18"/>
      <c r="O33" s="18"/>
      <c r="P33" s="18"/>
      <c r="Q33" s="18"/>
      <c r="R33" s="18"/>
      <c r="S33" s="18"/>
      <c r="T33" s="18"/>
      <c r="U33" s="18"/>
      <c r="V33" s="19"/>
    </row>
    <row r="34" spans="1:22" ht="15">
      <c r="A34" s="247"/>
      <c r="B34" s="122" t="s">
        <v>70</v>
      </c>
      <c r="C34" s="122" t="s">
        <v>71</v>
      </c>
      <c r="D34" s="212"/>
      <c r="E34" s="212"/>
      <c r="F34" s="212"/>
      <c r="G34" s="212"/>
      <c r="H34" s="212">
        <v>2</v>
      </c>
      <c r="I34" s="212"/>
      <c r="J34" s="18"/>
      <c r="K34" s="18"/>
      <c r="L34" s="18"/>
      <c r="M34" s="18"/>
      <c r="N34" s="18"/>
      <c r="O34" s="18"/>
      <c r="P34" s="18"/>
      <c r="Q34" s="18"/>
      <c r="R34" s="18"/>
      <c r="S34" s="18"/>
      <c r="T34" s="18"/>
      <c r="U34" s="18"/>
      <c r="V34" s="19"/>
    </row>
    <row r="35" spans="1:22" ht="15">
      <c r="A35" s="242"/>
      <c r="B35" s="142" t="s">
        <v>72</v>
      </c>
      <c r="C35" s="142" t="s">
        <v>73</v>
      </c>
      <c r="D35" s="208">
        <v>5</v>
      </c>
      <c r="E35" s="208">
        <v>5</v>
      </c>
      <c r="F35" s="208">
        <v>5</v>
      </c>
      <c r="G35" s="208">
        <v>4</v>
      </c>
      <c r="H35" s="208">
        <v>4</v>
      </c>
      <c r="I35" s="208"/>
      <c r="J35" s="18"/>
      <c r="K35" s="18"/>
      <c r="L35" s="18"/>
      <c r="M35" s="21"/>
      <c r="N35" s="18"/>
      <c r="O35" s="18"/>
      <c r="P35" s="18"/>
      <c r="Q35" s="18"/>
      <c r="R35" s="18"/>
      <c r="S35" s="18"/>
      <c r="T35" s="18"/>
      <c r="U35" s="18"/>
      <c r="V35" s="19"/>
    </row>
    <row r="36" spans="1:22" ht="15">
      <c r="A36" s="242"/>
      <c r="B36" s="122" t="s">
        <v>74</v>
      </c>
      <c r="C36" s="122" t="s">
        <v>75</v>
      </c>
      <c r="D36" s="212"/>
      <c r="E36" s="212"/>
      <c r="F36" s="212"/>
      <c r="G36" s="212"/>
      <c r="H36" s="212">
        <v>3</v>
      </c>
      <c r="I36" s="212"/>
      <c r="J36" s="18"/>
      <c r="K36" s="18"/>
      <c r="L36" s="18"/>
      <c r="M36" s="18"/>
      <c r="N36" s="18"/>
      <c r="O36" s="18"/>
      <c r="P36" s="18"/>
      <c r="Q36" s="18"/>
      <c r="R36" s="18"/>
      <c r="S36" s="18"/>
      <c r="T36" s="18"/>
      <c r="U36" s="18"/>
      <c r="V36" s="19"/>
    </row>
    <row r="37" spans="1:22" ht="15">
      <c r="A37" s="242"/>
      <c r="B37" s="142" t="s">
        <v>76</v>
      </c>
      <c r="C37" s="142" t="s">
        <v>77</v>
      </c>
      <c r="D37" s="208"/>
      <c r="E37" s="208"/>
      <c r="F37" s="208"/>
      <c r="G37" s="208"/>
      <c r="H37" s="208">
        <v>2</v>
      </c>
      <c r="I37" s="208"/>
      <c r="J37" s="18"/>
      <c r="K37" s="18"/>
      <c r="L37" s="18"/>
      <c r="M37" s="18"/>
      <c r="N37" s="18"/>
      <c r="O37" s="18"/>
      <c r="P37" s="18"/>
      <c r="Q37" s="18"/>
      <c r="R37" s="18"/>
      <c r="S37" s="18"/>
      <c r="T37" s="18"/>
      <c r="U37" s="18"/>
      <c r="V37" s="19"/>
    </row>
    <row r="38" spans="1:22" ht="15">
      <c r="A38" s="242"/>
      <c r="B38" s="122" t="s">
        <v>78</v>
      </c>
      <c r="C38" s="122" t="s">
        <v>79</v>
      </c>
      <c r="D38" s="212">
        <v>3</v>
      </c>
      <c r="E38" s="212">
        <v>4</v>
      </c>
      <c r="F38" s="212"/>
      <c r="G38" s="212"/>
      <c r="H38" s="212"/>
      <c r="I38" s="212">
        <v>3</v>
      </c>
      <c r="J38" s="18"/>
      <c r="K38" s="18"/>
      <c r="L38" s="18"/>
      <c r="M38" s="18"/>
      <c r="N38" s="18"/>
      <c r="O38" s="18"/>
      <c r="P38" s="18"/>
      <c r="Q38" s="18"/>
      <c r="R38" s="18"/>
      <c r="S38" s="18"/>
      <c r="T38" s="18"/>
      <c r="U38" s="18"/>
      <c r="V38" s="19"/>
    </row>
    <row r="39" spans="1:22" ht="15">
      <c r="A39" s="242"/>
      <c r="B39" s="142" t="s">
        <v>80</v>
      </c>
      <c r="C39" s="142" t="s">
        <v>81</v>
      </c>
      <c r="D39" s="208"/>
      <c r="E39" s="208"/>
      <c r="F39" s="208">
        <v>2</v>
      </c>
      <c r="G39" s="208">
        <v>4</v>
      </c>
      <c r="H39" s="208"/>
      <c r="I39" s="208">
        <v>2</v>
      </c>
      <c r="J39" s="18"/>
      <c r="K39" s="18"/>
      <c r="L39" s="18"/>
      <c r="M39" s="18"/>
      <c r="N39" s="18"/>
      <c r="O39" s="18"/>
      <c r="P39" s="18"/>
      <c r="Q39" s="18"/>
      <c r="R39" s="18"/>
      <c r="S39" s="18"/>
      <c r="T39" s="18"/>
      <c r="U39" s="18"/>
      <c r="V39" s="19"/>
    </row>
    <row r="40" spans="1:22" ht="15">
      <c r="A40" s="242"/>
      <c r="B40" s="122" t="s">
        <v>82</v>
      </c>
      <c r="C40" s="122" t="s">
        <v>83</v>
      </c>
      <c r="D40" s="212">
        <v>4</v>
      </c>
      <c r="E40" s="212">
        <v>2</v>
      </c>
      <c r="F40" s="212"/>
      <c r="G40" s="212"/>
      <c r="H40" s="212">
        <v>3</v>
      </c>
      <c r="I40" s="212">
        <v>1</v>
      </c>
      <c r="J40" s="18"/>
      <c r="K40" s="18"/>
      <c r="L40" s="18"/>
      <c r="M40" s="18"/>
      <c r="N40" s="18"/>
      <c r="O40" s="18"/>
      <c r="P40" s="18"/>
      <c r="Q40" s="18"/>
      <c r="R40" s="18"/>
      <c r="S40" s="18"/>
      <c r="T40" s="18"/>
      <c r="U40" s="18"/>
      <c r="V40" s="19"/>
    </row>
    <row r="41" spans="1:22" ht="15">
      <c r="B41" s="142" t="s">
        <v>84</v>
      </c>
      <c r="C41" s="142" t="s">
        <v>85</v>
      </c>
      <c r="D41" s="208">
        <v>4</v>
      </c>
      <c r="E41" s="208">
        <v>4</v>
      </c>
      <c r="F41" s="208"/>
      <c r="G41" s="208"/>
      <c r="H41" s="208">
        <v>3</v>
      </c>
      <c r="I41" s="208"/>
      <c r="J41" s="18"/>
      <c r="K41" s="18"/>
      <c r="L41" s="18"/>
      <c r="M41" s="18"/>
      <c r="N41" s="18"/>
      <c r="O41" s="18"/>
      <c r="P41" s="18"/>
      <c r="Q41" s="18"/>
      <c r="R41" s="18"/>
      <c r="S41" s="18"/>
      <c r="T41" s="18"/>
      <c r="U41" s="18"/>
      <c r="V41" s="19"/>
    </row>
    <row r="42" spans="1:22" ht="15">
      <c r="B42" s="122" t="s">
        <v>86</v>
      </c>
      <c r="C42" s="122" t="s">
        <v>87</v>
      </c>
      <c r="D42" s="212">
        <v>4</v>
      </c>
      <c r="E42" s="212">
        <v>3</v>
      </c>
      <c r="F42" s="212">
        <v>2</v>
      </c>
      <c r="G42" s="212"/>
      <c r="H42" s="212"/>
      <c r="I42" s="212"/>
      <c r="J42" s="18"/>
      <c r="K42" s="18"/>
      <c r="L42" s="18"/>
      <c r="M42" s="18"/>
      <c r="N42" s="18"/>
      <c r="O42" s="18"/>
      <c r="P42" s="18"/>
      <c r="Q42" s="18"/>
      <c r="R42" s="18"/>
      <c r="S42" s="18"/>
      <c r="T42" s="18"/>
      <c r="U42" s="18"/>
      <c r="V42" s="19"/>
    </row>
    <row r="43" spans="1:22" ht="15">
      <c r="B43" s="142" t="s">
        <v>88</v>
      </c>
      <c r="C43" s="142" t="s">
        <v>89</v>
      </c>
      <c r="D43" s="208"/>
      <c r="E43" s="208"/>
      <c r="F43" s="208"/>
      <c r="G43" s="208"/>
      <c r="H43" s="208">
        <v>1</v>
      </c>
      <c r="I43" s="208"/>
      <c r="J43" s="18"/>
      <c r="K43" s="18"/>
      <c r="L43" s="18"/>
      <c r="M43" s="18"/>
      <c r="N43" s="18"/>
      <c r="O43" s="18"/>
      <c r="P43" s="18"/>
      <c r="Q43" s="18"/>
      <c r="R43" s="18"/>
      <c r="S43" s="18"/>
      <c r="T43" s="18"/>
      <c r="U43" s="18"/>
      <c r="V43" s="19"/>
    </row>
    <row r="44" spans="1:22" ht="15">
      <c r="B44" s="122" t="s">
        <v>90</v>
      </c>
      <c r="C44" s="122" t="s">
        <v>91</v>
      </c>
      <c r="D44" s="212"/>
      <c r="E44" s="212"/>
      <c r="F44" s="212"/>
      <c r="G44" s="212"/>
      <c r="H44" s="212">
        <v>1</v>
      </c>
      <c r="I44" s="212"/>
      <c r="J44" s="18"/>
      <c r="K44" s="18"/>
      <c r="L44" s="18"/>
      <c r="M44" s="18"/>
      <c r="N44" s="18"/>
      <c r="O44" s="18"/>
      <c r="P44" s="18"/>
      <c r="Q44" s="18"/>
      <c r="R44" s="18"/>
      <c r="S44" s="18"/>
      <c r="T44" s="18"/>
      <c r="U44" s="18"/>
      <c r="V44" s="19"/>
    </row>
    <row r="45" spans="1:22" ht="15">
      <c r="B45" s="142" t="s">
        <v>92</v>
      </c>
      <c r="C45" s="142" t="s">
        <v>93</v>
      </c>
      <c r="D45" s="208"/>
      <c r="E45" s="208"/>
      <c r="F45" s="208"/>
      <c r="G45" s="208"/>
      <c r="H45" s="208">
        <v>1</v>
      </c>
      <c r="I45" s="208"/>
      <c r="J45" s="18"/>
      <c r="K45" s="18"/>
      <c r="L45" s="18"/>
      <c r="M45" s="18"/>
      <c r="N45" s="18"/>
      <c r="O45" s="18"/>
      <c r="P45" s="18"/>
      <c r="Q45" s="18"/>
      <c r="R45" s="18"/>
      <c r="S45" s="18"/>
      <c r="T45" s="18"/>
      <c r="U45" s="18"/>
      <c r="V45" s="19"/>
    </row>
    <row r="46" spans="1:22" ht="15">
      <c r="B46" s="122" t="s">
        <v>94</v>
      </c>
      <c r="C46" s="122" t="s">
        <v>95</v>
      </c>
      <c r="D46" s="212"/>
      <c r="E46" s="212"/>
      <c r="F46" s="212"/>
      <c r="G46" s="212"/>
      <c r="H46" s="212">
        <v>1</v>
      </c>
      <c r="I46" s="212"/>
      <c r="J46" s="18"/>
      <c r="K46" s="18"/>
      <c r="L46" s="18"/>
      <c r="M46" s="18"/>
      <c r="N46" s="18"/>
      <c r="O46" s="18"/>
      <c r="P46" s="18"/>
      <c r="Q46" s="18"/>
      <c r="R46" s="18"/>
      <c r="S46" s="18"/>
      <c r="T46" s="18"/>
      <c r="U46" s="18"/>
      <c r="V46" s="19"/>
    </row>
    <row r="47" spans="1:22" ht="15">
      <c r="B47" s="142" t="s">
        <v>96</v>
      </c>
      <c r="C47" s="142" t="s">
        <v>97</v>
      </c>
      <c r="D47" s="208"/>
      <c r="E47" s="208"/>
      <c r="F47" s="208"/>
      <c r="G47" s="208"/>
      <c r="H47" s="208">
        <v>1</v>
      </c>
      <c r="I47" s="208"/>
      <c r="J47" s="18"/>
      <c r="K47" s="18"/>
      <c r="L47" s="18"/>
      <c r="M47" s="18"/>
      <c r="N47" s="18"/>
      <c r="O47" s="18"/>
      <c r="P47" s="18"/>
      <c r="Q47" s="18"/>
      <c r="R47" s="18"/>
      <c r="S47" s="18"/>
      <c r="T47" s="18"/>
      <c r="U47" s="18"/>
      <c r="V47" s="19"/>
    </row>
    <row r="48" spans="1:22" ht="15">
      <c r="B48" s="122" t="s">
        <v>98</v>
      </c>
      <c r="C48" s="122" t="s">
        <v>99</v>
      </c>
      <c r="D48" s="212"/>
      <c r="E48" s="212"/>
      <c r="F48" s="212"/>
      <c r="G48" s="212"/>
      <c r="H48" s="212">
        <v>1</v>
      </c>
      <c r="I48" s="212"/>
      <c r="J48" s="18"/>
      <c r="K48" s="18"/>
      <c r="L48" s="18"/>
      <c r="M48" s="18"/>
      <c r="N48" s="18"/>
      <c r="O48" s="18"/>
      <c r="P48" s="18"/>
      <c r="Q48" s="18"/>
      <c r="R48" s="18"/>
      <c r="S48" s="18"/>
      <c r="T48" s="18"/>
      <c r="U48" s="18"/>
      <c r="V48" s="19"/>
    </row>
    <row r="49" spans="2:22" ht="15">
      <c r="B49" s="142" t="s">
        <v>100</v>
      </c>
      <c r="C49" s="142" t="s">
        <v>101</v>
      </c>
      <c r="D49" s="208"/>
      <c r="E49" s="208"/>
      <c r="F49" s="208"/>
      <c r="G49" s="208"/>
      <c r="H49" s="208">
        <v>1</v>
      </c>
      <c r="I49" s="208"/>
      <c r="J49" s="18"/>
      <c r="K49" s="18"/>
      <c r="L49" s="18"/>
      <c r="M49" s="18"/>
      <c r="N49" s="18"/>
      <c r="O49" s="18"/>
      <c r="P49" s="18"/>
      <c r="Q49" s="18"/>
      <c r="R49" s="18"/>
      <c r="S49" s="18"/>
      <c r="T49" s="18"/>
      <c r="U49" s="18"/>
      <c r="V49" s="19"/>
    </row>
    <row r="50" spans="2:22" ht="15">
      <c r="B50" s="122" t="s">
        <v>102</v>
      </c>
      <c r="C50" s="122" t="s">
        <v>103</v>
      </c>
      <c r="D50" s="212">
        <v>2</v>
      </c>
      <c r="E50" s="212">
        <v>2</v>
      </c>
      <c r="F50" s="212"/>
      <c r="G50" s="212"/>
      <c r="H50" s="212"/>
      <c r="I50" s="212"/>
      <c r="J50" s="18"/>
      <c r="K50" s="18"/>
      <c r="L50" s="18"/>
      <c r="M50" s="18"/>
      <c r="N50" s="18"/>
      <c r="O50" s="18"/>
      <c r="P50" s="18"/>
      <c r="Q50" s="18"/>
      <c r="R50" s="18"/>
      <c r="S50" s="18"/>
      <c r="T50" s="18"/>
      <c r="U50" s="18"/>
      <c r="V50" s="19"/>
    </row>
    <row r="51" spans="2:22" ht="15">
      <c r="B51" s="142" t="s">
        <v>104</v>
      </c>
      <c r="C51" s="142" t="s">
        <v>105</v>
      </c>
      <c r="D51" s="208"/>
      <c r="E51" s="208"/>
      <c r="F51" s="208"/>
      <c r="G51" s="208"/>
      <c r="H51" s="208"/>
      <c r="I51" s="208">
        <v>1</v>
      </c>
      <c r="J51" s="18"/>
      <c r="K51" s="18"/>
      <c r="L51" s="18"/>
      <c r="M51" s="18"/>
      <c r="N51" s="18"/>
      <c r="O51" s="18"/>
      <c r="P51" s="18"/>
      <c r="Q51" s="18"/>
      <c r="R51" s="18"/>
      <c r="S51" s="18"/>
      <c r="T51" s="18"/>
      <c r="U51" s="18"/>
      <c r="V51" s="19"/>
    </row>
    <row r="52" spans="2:22" ht="15">
      <c r="B52" s="122" t="s">
        <v>106</v>
      </c>
      <c r="C52" s="122" t="s">
        <v>107</v>
      </c>
      <c r="D52" s="212"/>
      <c r="E52" s="212"/>
      <c r="F52" s="212"/>
      <c r="G52" s="212"/>
      <c r="H52" s="212">
        <v>1</v>
      </c>
      <c r="I52" s="212"/>
      <c r="J52" s="18"/>
      <c r="K52" s="18"/>
      <c r="L52" s="18"/>
      <c r="M52" s="18"/>
      <c r="N52" s="18"/>
      <c r="O52" s="18"/>
      <c r="P52" s="18"/>
      <c r="Q52" s="18"/>
      <c r="R52" s="18"/>
      <c r="S52" s="18"/>
      <c r="T52" s="18"/>
      <c r="U52" s="18"/>
      <c r="V52" s="19"/>
    </row>
    <row r="53" spans="2:22" ht="15">
      <c r="B53" s="142" t="s">
        <v>108</v>
      </c>
      <c r="C53" s="142" t="s">
        <v>109</v>
      </c>
      <c r="D53" s="208"/>
      <c r="E53" s="208"/>
      <c r="F53" s="208"/>
      <c r="G53" s="208">
        <v>1</v>
      </c>
      <c r="H53" s="208"/>
      <c r="I53" s="208"/>
      <c r="J53" s="18"/>
      <c r="K53" s="18"/>
      <c r="L53" s="18"/>
      <c r="M53" s="18"/>
      <c r="N53" s="18"/>
      <c r="O53" s="18"/>
      <c r="P53" s="18"/>
      <c r="Q53" s="18"/>
      <c r="R53" s="18"/>
      <c r="S53" s="18"/>
      <c r="T53" s="18"/>
      <c r="U53" s="18"/>
      <c r="V53" s="19"/>
    </row>
    <row r="54" spans="2:22" ht="15">
      <c r="B54" s="122" t="s">
        <v>110</v>
      </c>
      <c r="C54" s="122" t="s">
        <v>111</v>
      </c>
      <c r="D54" s="212"/>
      <c r="E54" s="212"/>
      <c r="F54" s="212"/>
      <c r="G54" s="212"/>
      <c r="H54" s="212"/>
      <c r="I54" s="212">
        <v>1</v>
      </c>
      <c r="J54" s="18"/>
      <c r="K54" s="18"/>
      <c r="L54" s="18"/>
      <c r="M54" s="18"/>
      <c r="N54" s="18"/>
      <c r="O54" s="18"/>
      <c r="P54" s="18"/>
      <c r="Q54" s="18"/>
      <c r="R54" s="18"/>
      <c r="S54" s="18"/>
      <c r="T54" s="18"/>
      <c r="U54" s="18"/>
      <c r="V54" s="19"/>
    </row>
    <row r="55" spans="2:22" ht="15">
      <c r="B55" s="142" t="s">
        <v>112</v>
      </c>
      <c r="C55" s="142" t="s">
        <v>113</v>
      </c>
      <c r="D55" s="208"/>
      <c r="E55" s="208"/>
      <c r="F55" s="208"/>
      <c r="G55" s="208">
        <v>1</v>
      </c>
      <c r="H55" s="208"/>
      <c r="I55" s="208"/>
      <c r="J55" s="18"/>
      <c r="K55" s="18"/>
      <c r="L55" s="18"/>
      <c r="M55" s="21"/>
      <c r="N55" s="18"/>
      <c r="O55" s="18"/>
      <c r="P55" s="18"/>
      <c r="Q55" s="18"/>
      <c r="R55" s="18"/>
      <c r="S55" s="18"/>
      <c r="T55" s="18"/>
      <c r="U55" s="18"/>
      <c r="V55" s="19"/>
    </row>
    <row r="56" spans="2:22" ht="15">
      <c r="B56" s="122" t="s">
        <v>114</v>
      </c>
      <c r="C56" s="122" t="s">
        <v>115</v>
      </c>
      <c r="D56" s="212"/>
      <c r="E56" s="212"/>
      <c r="F56" s="212"/>
      <c r="G56" s="212"/>
      <c r="H56" s="212">
        <v>1</v>
      </c>
      <c r="I56" s="212"/>
      <c r="J56" s="18"/>
      <c r="K56" s="18"/>
      <c r="L56" s="18"/>
      <c r="M56" s="18"/>
      <c r="N56" s="18"/>
      <c r="O56" s="18"/>
      <c r="P56" s="18"/>
      <c r="Q56" s="18"/>
      <c r="R56" s="18"/>
      <c r="S56" s="18"/>
      <c r="T56" s="18"/>
      <c r="U56" s="18"/>
      <c r="V56" s="19"/>
    </row>
    <row r="57" spans="2:22" ht="15">
      <c r="B57" s="142" t="s">
        <v>116</v>
      </c>
      <c r="C57" s="142" t="s">
        <v>117</v>
      </c>
      <c r="D57" s="208">
        <v>1</v>
      </c>
      <c r="E57" s="208"/>
      <c r="F57" s="208"/>
      <c r="G57" s="208"/>
      <c r="H57" s="208"/>
      <c r="I57" s="208"/>
      <c r="J57" s="18"/>
      <c r="K57" s="18"/>
      <c r="L57" s="18"/>
      <c r="M57" s="18"/>
      <c r="N57" s="18"/>
      <c r="O57" s="18"/>
      <c r="P57" s="18"/>
      <c r="Q57" s="18"/>
      <c r="R57" s="18"/>
      <c r="S57" s="18"/>
      <c r="T57" s="18"/>
      <c r="U57" s="18"/>
      <c r="V57" s="19"/>
    </row>
    <row r="58" spans="2:22" ht="15">
      <c r="B58" s="122" t="s">
        <v>118</v>
      </c>
      <c r="C58" s="122" t="s">
        <v>119</v>
      </c>
      <c r="D58" s="212"/>
      <c r="E58" s="212">
        <v>1</v>
      </c>
      <c r="F58" s="212"/>
      <c r="G58" s="212"/>
      <c r="H58" s="212">
        <v>1</v>
      </c>
      <c r="I58" s="212"/>
      <c r="J58" s="18"/>
      <c r="K58" s="18"/>
      <c r="L58" s="18"/>
      <c r="M58" s="18"/>
      <c r="N58" s="18"/>
      <c r="O58" s="18"/>
      <c r="P58" s="18"/>
      <c r="Q58" s="18"/>
      <c r="R58" s="18"/>
      <c r="S58" s="18"/>
      <c r="T58" s="18"/>
      <c r="U58" s="18"/>
      <c r="V58" s="19"/>
    </row>
    <row r="59" spans="2:22" ht="15">
      <c r="B59" s="142" t="s">
        <v>120</v>
      </c>
      <c r="C59" s="142" t="s">
        <v>121</v>
      </c>
      <c r="D59" s="208"/>
      <c r="E59" s="208"/>
      <c r="F59" s="208"/>
      <c r="G59" s="208"/>
      <c r="H59" s="208"/>
      <c r="I59" s="208">
        <v>1</v>
      </c>
      <c r="J59" s="18"/>
      <c r="K59" s="18"/>
      <c r="L59" s="18"/>
      <c r="M59" s="18"/>
      <c r="N59" s="18"/>
      <c r="O59" s="18"/>
      <c r="P59" s="18"/>
      <c r="Q59" s="18"/>
      <c r="R59" s="18"/>
      <c r="S59" s="18"/>
      <c r="T59" s="18"/>
      <c r="U59" s="18"/>
      <c r="V59" s="19"/>
    </row>
    <row r="60" spans="2:22" ht="15">
      <c r="B60" s="122" t="s">
        <v>122</v>
      </c>
      <c r="C60" s="122" t="s">
        <v>123</v>
      </c>
      <c r="D60" s="212"/>
      <c r="E60" s="212"/>
      <c r="F60" s="212"/>
      <c r="G60" s="212"/>
      <c r="H60" s="212">
        <v>1</v>
      </c>
      <c r="I60" s="212"/>
      <c r="J60" s="18"/>
      <c r="K60" s="18"/>
      <c r="L60" s="18"/>
      <c r="M60" s="18"/>
      <c r="N60" s="18"/>
      <c r="O60" s="18"/>
      <c r="P60" s="18"/>
      <c r="Q60" s="18"/>
      <c r="R60" s="18"/>
      <c r="S60" s="18"/>
      <c r="T60" s="18"/>
      <c r="U60" s="18"/>
      <c r="V60" s="19"/>
    </row>
    <row r="61" spans="2:22" ht="15">
      <c r="B61" s="142" t="s">
        <v>124</v>
      </c>
      <c r="C61" s="142" t="s">
        <v>125</v>
      </c>
      <c r="D61" s="208"/>
      <c r="E61" s="208">
        <v>1</v>
      </c>
      <c r="F61" s="208"/>
      <c r="G61" s="208">
        <v>1</v>
      </c>
      <c r="H61" s="208"/>
      <c r="I61" s="208"/>
      <c r="J61" s="18"/>
      <c r="K61" s="18"/>
      <c r="L61" s="18"/>
      <c r="M61" s="18"/>
      <c r="N61" s="18"/>
      <c r="O61" s="18"/>
      <c r="P61" s="18"/>
      <c r="Q61" s="18"/>
      <c r="R61" s="18"/>
      <c r="S61" s="18"/>
      <c r="T61" s="18"/>
      <c r="U61" s="18"/>
      <c r="V61" s="19"/>
    </row>
    <row r="62" spans="2:22" ht="15">
      <c r="B62" s="122" t="s">
        <v>126</v>
      </c>
      <c r="C62" s="122" t="s">
        <v>127</v>
      </c>
      <c r="D62" s="212"/>
      <c r="E62" s="212"/>
      <c r="F62" s="212"/>
      <c r="G62" s="212"/>
      <c r="H62" s="212">
        <v>1</v>
      </c>
      <c r="I62" s="212">
        <v>1</v>
      </c>
      <c r="J62" s="18"/>
      <c r="K62" s="18"/>
      <c r="L62" s="18"/>
      <c r="M62" s="18"/>
      <c r="N62" s="18"/>
      <c r="O62" s="18"/>
      <c r="P62" s="18"/>
      <c r="Q62" s="18"/>
      <c r="R62" s="18"/>
      <c r="S62" s="18"/>
      <c r="T62" s="18"/>
      <c r="U62" s="18"/>
      <c r="V62" s="19"/>
    </row>
    <row r="63" spans="2:22" ht="15">
      <c r="B63" s="142" t="s">
        <v>128</v>
      </c>
      <c r="C63" s="142" t="s">
        <v>129</v>
      </c>
      <c r="D63" s="208"/>
      <c r="E63" s="208"/>
      <c r="F63" s="208">
        <v>1</v>
      </c>
      <c r="G63" s="208">
        <v>1</v>
      </c>
      <c r="H63" s="208">
        <v>1</v>
      </c>
      <c r="I63" s="208">
        <v>1</v>
      </c>
      <c r="J63" s="18"/>
      <c r="K63" s="18"/>
      <c r="L63" s="18"/>
      <c r="M63" s="18"/>
      <c r="N63" s="18"/>
      <c r="O63" s="18"/>
      <c r="P63" s="18"/>
      <c r="Q63" s="18"/>
      <c r="R63" s="18"/>
      <c r="S63" s="18"/>
      <c r="T63" s="18"/>
      <c r="U63" s="18"/>
      <c r="V63" s="19"/>
    </row>
    <row r="64" spans="2:22" ht="15">
      <c r="B64" s="122" t="s">
        <v>130</v>
      </c>
      <c r="C64" s="122" t="s">
        <v>131</v>
      </c>
      <c r="D64" s="212">
        <v>2</v>
      </c>
      <c r="E64" s="212">
        <v>1</v>
      </c>
      <c r="F64" s="212"/>
      <c r="G64" s="212">
        <v>2</v>
      </c>
      <c r="H64" s="212"/>
      <c r="I64" s="212"/>
      <c r="J64" s="18"/>
      <c r="K64" s="18"/>
      <c r="L64" s="18"/>
      <c r="M64" s="18"/>
      <c r="N64" s="18"/>
      <c r="O64" s="18"/>
      <c r="P64" s="18"/>
      <c r="Q64" s="18"/>
      <c r="R64" s="18"/>
      <c r="S64" s="18"/>
      <c r="T64" s="18"/>
      <c r="U64" s="18"/>
      <c r="V64" s="19"/>
    </row>
    <row r="65" spans="2:22" ht="15">
      <c r="B65" s="142" t="s">
        <v>132</v>
      </c>
      <c r="C65" s="142" t="s">
        <v>133</v>
      </c>
      <c r="D65" s="208"/>
      <c r="E65" s="208"/>
      <c r="F65" s="208"/>
      <c r="G65" s="208"/>
      <c r="H65" s="208">
        <v>2</v>
      </c>
      <c r="I65" s="208"/>
      <c r="J65" s="18"/>
      <c r="K65" s="18"/>
      <c r="L65" s="18"/>
      <c r="M65" s="18"/>
      <c r="N65" s="18"/>
      <c r="O65" s="18"/>
      <c r="P65" s="18"/>
      <c r="Q65" s="18"/>
      <c r="R65" s="18"/>
      <c r="S65" s="18"/>
      <c r="T65" s="18"/>
      <c r="U65" s="18"/>
      <c r="V65" s="19"/>
    </row>
    <row r="66" spans="2:22" ht="15">
      <c r="B66" s="122" t="s">
        <v>134</v>
      </c>
      <c r="C66" s="122" t="s">
        <v>135</v>
      </c>
      <c r="D66" s="212"/>
      <c r="E66" s="212"/>
      <c r="F66" s="212"/>
      <c r="G66" s="212"/>
      <c r="H66" s="212">
        <v>1</v>
      </c>
      <c r="I66" s="212"/>
      <c r="J66" s="18"/>
      <c r="K66" s="18"/>
      <c r="L66" s="18"/>
      <c r="M66" s="21"/>
      <c r="N66" s="18"/>
      <c r="O66" s="18"/>
      <c r="P66" s="18"/>
      <c r="Q66" s="18"/>
      <c r="R66" s="18"/>
      <c r="S66" s="18"/>
      <c r="T66" s="18"/>
      <c r="U66" s="18"/>
      <c r="V66" s="19"/>
    </row>
    <row r="67" spans="2:22" ht="15">
      <c r="B67" s="142" t="s">
        <v>136</v>
      </c>
      <c r="C67" s="142" t="s">
        <v>137</v>
      </c>
      <c r="D67" s="208"/>
      <c r="E67" s="208"/>
      <c r="F67" s="208"/>
      <c r="G67" s="208"/>
      <c r="H67" s="208">
        <v>1</v>
      </c>
      <c r="I67" s="208"/>
      <c r="J67" s="18"/>
      <c r="K67" s="18"/>
      <c r="L67" s="18"/>
      <c r="M67" s="18"/>
      <c r="N67" s="18"/>
      <c r="O67" s="18"/>
      <c r="P67" s="18"/>
      <c r="Q67" s="18"/>
      <c r="R67" s="18"/>
      <c r="S67" s="18"/>
      <c r="T67" s="18"/>
      <c r="U67" s="18"/>
      <c r="V67" s="19"/>
    </row>
    <row r="68" spans="2:22" ht="15">
      <c r="B68" s="122" t="s">
        <v>138</v>
      </c>
      <c r="C68" s="122" t="s">
        <v>139</v>
      </c>
      <c r="D68" s="212"/>
      <c r="E68" s="212"/>
      <c r="F68" s="212">
        <v>1</v>
      </c>
      <c r="G68" s="212">
        <v>2</v>
      </c>
      <c r="H68" s="212">
        <v>2</v>
      </c>
      <c r="I68" s="212">
        <v>1</v>
      </c>
      <c r="J68" s="18"/>
      <c r="K68" s="18"/>
      <c r="L68" s="18"/>
      <c r="M68" s="18"/>
      <c r="N68" s="18"/>
      <c r="O68" s="18"/>
      <c r="P68" s="18"/>
      <c r="Q68" s="18"/>
      <c r="R68" s="18"/>
      <c r="S68" s="18"/>
      <c r="T68" s="18"/>
      <c r="U68" s="18"/>
      <c r="V68" s="19"/>
    </row>
    <row r="69" spans="2:22" ht="15">
      <c r="B69" s="142" t="s">
        <v>140</v>
      </c>
      <c r="C69" s="142" t="s">
        <v>141</v>
      </c>
      <c r="D69" s="208">
        <v>2</v>
      </c>
      <c r="E69" s="208"/>
      <c r="F69" s="208"/>
      <c r="G69" s="208"/>
      <c r="H69" s="208"/>
      <c r="I69" s="208"/>
      <c r="J69" s="18"/>
      <c r="K69" s="18"/>
      <c r="L69" s="18"/>
      <c r="M69" s="21"/>
      <c r="N69" s="18"/>
      <c r="O69" s="18"/>
      <c r="P69" s="18"/>
      <c r="Q69" s="18"/>
      <c r="R69" s="18"/>
      <c r="S69" s="18"/>
      <c r="T69" s="18"/>
      <c r="U69" s="18"/>
      <c r="V69" s="19"/>
    </row>
    <row r="70" spans="2:22" ht="15">
      <c r="B70" s="122" t="s">
        <v>142</v>
      </c>
      <c r="C70" s="122" t="s">
        <v>143</v>
      </c>
      <c r="D70" s="212"/>
      <c r="E70" s="212"/>
      <c r="F70" s="212"/>
      <c r="G70" s="212"/>
      <c r="H70" s="212">
        <v>2</v>
      </c>
      <c r="I70" s="212"/>
      <c r="J70" s="18"/>
      <c r="K70" s="18"/>
      <c r="L70" s="18"/>
      <c r="M70" s="21"/>
      <c r="N70" s="18"/>
      <c r="O70" s="18"/>
      <c r="P70" s="18"/>
      <c r="Q70" s="18"/>
      <c r="R70" s="18"/>
      <c r="S70" s="18"/>
      <c r="T70" s="18"/>
      <c r="U70" s="18"/>
      <c r="V70" s="19"/>
    </row>
    <row r="71" spans="2:22" ht="15">
      <c r="B71" s="142" t="s">
        <v>144</v>
      </c>
      <c r="C71" s="142" t="s">
        <v>145</v>
      </c>
      <c r="D71" s="208"/>
      <c r="E71" s="208"/>
      <c r="F71" s="208"/>
      <c r="G71" s="208"/>
      <c r="H71" s="208">
        <v>3</v>
      </c>
      <c r="I71" s="208"/>
      <c r="J71" s="18"/>
      <c r="K71" s="18"/>
      <c r="L71" s="18"/>
      <c r="M71" s="18"/>
      <c r="N71" s="18"/>
      <c r="O71" s="18"/>
      <c r="P71" s="18"/>
      <c r="Q71" s="18"/>
      <c r="R71" s="18"/>
      <c r="S71" s="18"/>
      <c r="T71" s="18"/>
      <c r="U71" s="18"/>
      <c r="V71" s="19"/>
    </row>
    <row r="72" spans="2:22" ht="15">
      <c r="B72" s="122" t="s">
        <v>146</v>
      </c>
      <c r="C72" s="122" t="s">
        <v>147</v>
      </c>
      <c r="D72" s="212"/>
      <c r="E72" s="212"/>
      <c r="F72" s="212"/>
      <c r="G72" s="212"/>
      <c r="H72" s="212">
        <v>3</v>
      </c>
      <c r="I72" s="212"/>
      <c r="J72" s="18"/>
      <c r="K72" s="18"/>
      <c r="L72" s="18"/>
      <c r="M72" s="18"/>
      <c r="N72" s="18"/>
      <c r="O72" s="18"/>
      <c r="P72" s="18"/>
      <c r="Q72" s="18"/>
      <c r="R72" s="18"/>
      <c r="S72" s="18"/>
      <c r="T72" s="18"/>
      <c r="U72" s="18"/>
      <c r="V72" s="19"/>
    </row>
    <row r="73" spans="2:22" ht="15">
      <c r="B73" s="142" t="s">
        <v>148</v>
      </c>
      <c r="C73" s="142" t="s">
        <v>149</v>
      </c>
      <c r="D73" s="208"/>
      <c r="E73" s="208"/>
      <c r="F73" s="208"/>
      <c r="G73" s="208"/>
      <c r="H73" s="208">
        <v>1</v>
      </c>
      <c r="I73" s="208"/>
      <c r="J73" s="18"/>
      <c r="K73" s="18"/>
      <c r="L73" s="18"/>
      <c r="M73" s="18"/>
      <c r="N73" s="18"/>
      <c r="O73" s="18"/>
      <c r="P73" s="18"/>
      <c r="Q73" s="18"/>
      <c r="R73" s="18"/>
      <c r="S73" s="18"/>
      <c r="T73" s="18"/>
      <c r="U73" s="18"/>
      <c r="V73" s="19"/>
    </row>
    <row r="74" spans="2:22" ht="15">
      <c r="B74" s="122" t="s">
        <v>150</v>
      </c>
      <c r="C74" s="122" t="s">
        <v>151</v>
      </c>
      <c r="D74" s="212"/>
      <c r="E74" s="212"/>
      <c r="F74" s="212"/>
      <c r="G74" s="212"/>
      <c r="H74" s="212">
        <v>1</v>
      </c>
      <c r="I74" s="212"/>
      <c r="J74" s="18"/>
      <c r="K74" s="18"/>
      <c r="L74" s="18"/>
      <c r="M74" s="18"/>
      <c r="N74" s="18"/>
      <c r="O74" s="18"/>
      <c r="P74" s="18"/>
      <c r="Q74" s="18"/>
      <c r="R74" s="18"/>
      <c r="S74" s="18"/>
      <c r="T74" s="18"/>
      <c r="U74" s="18"/>
      <c r="V74" s="19"/>
    </row>
    <row r="75" spans="2:22" ht="15">
      <c r="B75" s="142" t="s">
        <v>152</v>
      </c>
      <c r="C75" s="142" t="s">
        <v>153</v>
      </c>
      <c r="D75" s="208"/>
      <c r="E75" s="208"/>
      <c r="F75" s="208"/>
      <c r="G75" s="208"/>
      <c r="H75" s="208">
        <v>2</v>
      </c>
      <c r="I75" s="208"/>
      <c r="J75" s="18"/>
      <c r="K75" s="18"/>
      <c r="L75" s="18"/>
      <c r="M75" s="18"/>
      <c r="N75" s="18"/>
      <c r="O75" s="18"/>
      <c r="P75" s="18"/>
      <c r="Q75" s="18"/>
      <c r="R75" s="18"/>
      <c r="S75" s="18"/>
      <c r="T75" s="18"/>
      <c r="U75" s="18"/>
      <c r="V75" s="19"/>
    </row>
    <row r="76" spans="2:22" ht="15">
      <c r="B76" s="122" t="s">
        <v>154</v>
      </c>
      <c r="C76" s="122" t="s">
        <v>155</v>
      </c>
      <c r="D76" s="212"/>
      <c r="E76" s="212"/>
      <c r="F76" s="212"/>
      <c r="G76" s="212"/>
      <c r="H76" s="212">
        <v>1</v>
      </c>
      <c r="I76" s="212"/>
      <c r="J76" s="18"/>
      <c r="K76" s="18"/>
      <c r="L76" s="18"/>
      <c r="M76" s="18"/>
      <c r="N76" s="18"/>
      <c r="O76" s="18"/>
      <c r="P76" s="18"/>
      <c r="Q76" s="18"/>
      <c r="R76" s="18"/>
      <c r="S76" s="18"/>
      <c r="T76" s="18"/>
      <c r="U76" s="18"/>
      <c r="V76" s="19"/>
    </row>
    <row r="77" spans="2:22" ht="15">
      <c r="B77" s="142" t="s">
        <v>156</v>
      </c>
      <c r="C77" s="142" t="s">
        <v>157</v>
      </c>
      <c r="D77" s="208"/>
      <c r="E77" s="208"/>
      <c r="F77" s="208"/>
      <c r="G77" s="208"/>
      <c r="H77" s="208">
        <v>1</v>
      </c>
      <c r="I77" s="208"/>
      <c r="J77" s="18"/>
      <c r="K77" s="18"/>
      <c r="L77" s="18"/>
      <c r="M77" s="18"/>
      <c r="N77" s="18"/>
      <c r="O77" s="18"/>
      <c r="P77" s="18"/>
      <c r="Q77" s="18"/>
      <c r="R77" s="18"/>
      <c r="S77" s="18"/>
      <c r="T77" s="18"/>
      <c r="U77" s="18"/>
      <c r="V77" s="19"/>
    </row>
    <row r="78" spans="2:22" ht="15">
      <c r="B78" s="122" t="s">
        <v>158</v>
      </c>
      <c r="C78" s="122" t="s">
        <v>159</v>
      </c>
      <c r="D78" s="212"/>
      <c r="E78" s="212"/>
      <c r="F78" s="212"/>
      <c r="G78" s="212"/>
      <c r="H78" s="212">
        <v>1</v>
      </c>
      <c r="I78" s="212"/>
      <c r="J78" s="18"/>
      <c r="K78" s="18"/>
      <c r="L78" s="18"/>
      <c r="M78" s="18"/>
      <c r="N78" s="18"/>
      <c r="O78" s="18"/>
      <c r="P78" s="18"/>
      <c r="Q78" s="18"/>
      <c r="R78" s="18"/>
      <c r="S78" s="18"/>
      <c r="T78" s="18"/>
      <c r="U78" s="18"/>
      <c r="V78" s="19"/>
    </row>
    <row r="79" spans="2:22" ht="15">
      <c r="B79" s="142" t="s">
        <v>160</v>
      </c>
      <c r="C79" s="142" t="s">
        <v>161</v>
      </c>
      <c r="D79" s="208"/>
      <c r="E79" s="208"/>
      <c r="F79" s="208"/>
      <c r="G79" s="208"/>
      <c r="H79" s="208">
        <v>1</v>
      </c>
      <c r="I79" s="208"/>
      <c r="J79" s="18"/>
      <c r="K79" s="18"/>
      <c r="L79" s="18"/>
      <c r="M79" s="18"/>
      <c r="N79" s="18"/>
      <c r="O79" s="18"/>
      <c r="P79" s="18"/>
      <c r="Q79" s="18"/>
      <c r="R79" s="18"/>
      <c r="S79" s="18"/>
      <c r="T79" s="18"/>
      <c r="U79" s="18"/>
      <c r="V79" s="19"/>
    </row>
    <row r="80" spans="2:22" ht="15">
      <c r="B80" s="122" t="s">
        <v>162</v>
      </c>
      <c r="C80" s="122" t="s">
        <v>163</v>
      </c>
      <c r="D80" s="213"/>
      <c r="E80" s="213"/>
      <c r="F80" s="213"/>
      <c r="G80" s="213"/>
      <c r="H80" s="213">
        <v>1</v>
      </c>
      <c r="I80" s="213"/>
      <c r="J80" s="18"/>
      <c r="K80" s="18"/>
      <c r="L80" s="18"/>
      <c r="M80" s="18"/>
      <c r="N80" s="18"/>
      <c r="O80" s="18"/>
      <c r="P80" s="18"/>
      <c r="Q80" s="18"/>
      <c r="R80" s="18"/>
      <c r="S80" s="18"/>
      <c r="T80" s="18"/>
      <c r="U80" s="18"/>
      <c r="V80" s="19"/>
    </row>
    <row r="81" spans="2:25" ht="15">
      <c r="B81" s="133"/>
      <c r="C81" s="69"/>
      <c r="D81" s="69"/>
      <c r="E81" s="69"/>
      <c r="F81" s="69"/>
      <c r="G81" s="69"/>
      <c r="H81" s="69"/>
      <c r="I81" s="69"/>
      <c r="J81" s="17"/>
      <c r="K81" s="18"/>
      <c r="L81" s="18"/>
      <c r="M81" s="18"/>
      <c r="N81" s="18"/>
      <c r="O81" s="18"/>
      <c r="P81" s="18"/>
      <c r="Q81" s="18"/>
      <c r="R81" s="18"/>
      <c r="S81" s="18"/>
      <c r="T81" s="18"/>
      <c r="U81" s="18"/>
      <c r="V81" s="19"/>
    </row>
    <row r="82" spans="2:25" s="104" customFormat="1" ht="15">
      <c r="B82" s="69"/>
      <c r="C82" s="69"/>
      <c r="D82" s="69"/>
      <c r="E82" s="69"/>
      <c r="F82" s="69"/>
      <c r="G82" s="69"/>
      <c r="H82" s="69"/>
      <c r="I82" s="69"/>
      <c r="J82" s="100"/>
      <c r="K82" s="102"/>
      <c r="L82" s="102"/>
      <c r="M82" s="102"/>
      <c r="N82" s="102"/>
      <c r="O82" s="102"/>
      <c r="P82" s="102"/>
      <c r="Q82" s="102"/>
      <c r="R82" s="102"/>
      <c r="S82" s="102"/>
      <c r="T82" s="102"/>
      <c r="U82" s="102"/>
      <c r="V82" s="103"/>
      <c r="W82" s="101"/>
      <c r="X82" s="101"/>
      <c r="Y82" s="101"/>
    </row>
    <row r="83" spans="2:25" ht="15">
      <c r="B83" s="69"/>
      <c r="C83" s="69"/>
      <c r="D83" s="69"/>
      <c r="E83" s="69"/>
      <c r="F83" s="69"/>
      <c r="G83" s="69"/>
      <c r="H83" s="69"/>
      <c r="I83" s="69"/>
      <c r="J83" s="100"/>
      <c r="K83" s="18"/>
      <c r="L83" s="18"/>
      <c r="M83" s="18"/>
      <c r="N83" s="18"/>
      <c r="O83" s="18"/>
      <c r="P83" s="18"/>
      <c r="Q83" s="18"/>
      <c r="R83" s="18"/>
      <c r="S83" s="18"/>
      <c r="T83" s="18"/>
      <c r="U83" s="18"/>
      <c r="V83" s="19"/>
    </row>
    <row r="84" spans="2:25" s="104" customFormat="1" ht="15">
      <c r="B84" s="69"/>
      <c r="C84" s="69"/>
      <c r="D84" s="69"/>
      <c r="E84" s="69"/>
      <c r="F84" s="69"/>
      <c r="G84" s="69"/>
      <c r="H84" s="69"/>
      <c r="I84" s="69"/>
      <c r="J84" s="100"/>
      <c r="K84" s="102"/>
      <c r="L84" s="102"/>
      <c r="M84" s="102"/>
      <c r="N84" s="102"/>
      <c r="O84" s="102"/>
      <c r="P84" s="102"/>
      <c r="Q84" s="102"/>
      <c r="R84" s="102"/>
      <c r="S84" s="102"/>
      <c r="T84" s="102"/>
      <c r="U84" s="102"/>
      <c r="V84" s="103"/>
      <c r="W84" s="101"/>
      <c r="X84" s="101"/>
      <c r="Y84" s="101"/>
    </row>
    <row r="85" spans="2:25" ht="15">
      <c r="B85" s="69"/>
      <c r="C85" s="69"/>
      <c r="D85" s="69"/>
      <c r="E85" s="69"/>
      <c r="F85" s="69"/>
      <c r="G85" s="69"/>
      <c r="H85" s="69"/>
      <c r="I85" s="69"/>
      <c r="J85" s="100"/>
      <c r="K85" s="18"/>
      <c r="L85" s="18"/>
      <c r="M85" s="18"/>
      <c r="N85" s="18"/>
      <c r="O85" s="18"/>
      <c r="P85" s="18"/>
      <c r="Q85" s="18"/>
      <c r="R85" s="18"/>
      <c r="S85" s="18"/>
      <c r="T85" s="18"/>
      <c r="U85" s="18"/>
      <c r="V85" s="19"/>
    </row>
    <row r="86" spans="2:25" ht="15">
      <c r="B86" s="69"/>
      <c r="C86" s="69"/>
      <c r="D86" s="69"/>
      <c r="E86" s="69"/>
      <c r="F86" s="69"/>
      <c r="G86" s="69"/>
      <c r="H86" s="69"/>
      <c r="I86" s="69"/>
      <c r="J86" s="100"/>
      <c r="K86" s="18"/>
      <c r="L86" s="18"/>
      <c r="M86" s="18"/>
      <c r="N86" s="18"/>
      <c r="O86" s="18"/>
      <c r="P86" s="18"/>
      <c r="Q86" s="18"/>
      <c r="R86" s="18"/>
      <c r="S86" s="18"/>
      <c r="T86" s="18"/>
      <c r="U86" s="18"/>
      <c r="V86" s="19"/>
    </row>
    <row r="87" spans="2:25" ht="15">
      <c r="B87" s="69"/>
      <c r="C87" s="69"/>
      <c r="D87" s="69"/>
      <c r="E87" s="69"/>
      <c r="F87" s="69"/>
      <c r="G87" s="69"/>
      <c r="H87" s="69"/>
      <c r="I87" s="69"/>
      <c r="J87" s="100"/>
      <c r="K87" s="18"/>
      <c r="L87" s="18"/>
      <c r="M87" s="18"/>
      <c r="N87" s="18"/>
      <c r="O87" s="18"/>
      <c r="P87" s="18"/>
      <c r="Q87" s="18"/>
      <c r="R87" s="18"/>
      <c r="S87" s="18"/>
      <c r="T87" s="18"/>
      <c r="U87" s="18"/>
      <c r="V87" s="19"/>
    </row>
    <row r="88" spans="2:25" ht="15">
      <c r="B88" s="69"/>
      <c r="C88" s="69"/>
      <c r="D88" s="69"/>
      <c r="E88" s="69"/>
      <c r="F88" s="69"/>
      <c r="G88" s="69"/>
      <c r="H88" s="69"/>
      <c r="I88" s="69"/>
      <c r="J88" s="100"/>
      <c r="K88" s="18"/>
      <c r="L88" s="18"/>
      <c r="M88" s="18"/>
      <c r="N88" s="18"/>
      <c r="O88" s="18"/>
      <c r="P88" s="18"/>
      <c r="Q88" s="18"/>
      <c r="R88" s="18"/>
      <c r="S88" s="18"/>
      <c r="T88" s="18"/>
      <c r="U88" s="18"/>
      <c r="V88" s="19"/>
    </row>
    <row r="89" spans="2:25" ht="15">
      <c r="B89" s="69"/>
      <c r="C89" s="69"/>
      <c r="D89" s="69"/>
      <c r="E89" s="69"/>
      <c r="F89" s="69"/>
      <c r="G89" s="69"/>
      <c r="H89" s="69"/>
      <c r="I89" s="69"/>
      <c r="J89" s="100"/>
      <c r="K89" s="18"/>
      <c r="L89" s="18"/>
      <c r="M89" s="18"/>
      <c r="N89" s="18"/>
      <c r="O89" s="18"/>
      <c r="P89" s="18"/>
      <c r="Q89" s="18"/>
      <c r="R89" s="18"/>
      <c r="S89" s="18"/>
      <c r="T89" s="18"/>
      <c r="U89" s="18"/>
      <c r="V89" s="19"/>
    </row>
    <row r="90" spans="2:25" ht="15">
      <c r="B90" s="69"/>
      <c r="C90" s="69"/>
      <c r="D90" s="69"/>
      <c r="E90" s="69"/>
      <c r="F90" s="69"/>
      <c r="G90" s="69"/>
      <c r="H90" s="69"/>
      <c r="I90" s="69"/>
      <c r="J90" s="100"/>
      <c r="K90" s="18"/>
      <c r="L90" s="18"/>
      <c r="M90" s="18"/>
      <c r="N90" s="18"/>
      <c r="O90" s="18"/>
      <c r="P90" s="18"/>
      <c r="Q90" s="18"/>
      <c r="R90" s="18"/>
      <c r="S90" s="18"/>
      <c r="T90" s="18"/>
      <c r="U90" s="18"/>
      <c r="V90" s="19"/>
    </row>
    <row r="91" spans="2:25" ht="15">
      <c r="B91" s="69"/>
      <c r="C91" s="69"/>
      <c r="D91" s="69"/>
      <c r="E91" s="69"/>
      <c r="F91" s="69"/>
      <c r="G91" s="69"/>
      <c r="H91" s="69"/>
      <c r="I91" s="69"/>
      <c r="J91" s="100"/>
      <c r="K91" s="18"/>
      <c r="L91" s="18"/>
      <c r="M91" s="18"/>
      <c r="N91" s="18"/>
      <c r="O91" s="18"/>
      <c r="P91" s="18"/>
      <c r="Q91" s="18"/>
      <c r="R91" s="18"/>
      <c r="S91" s="18"/>
      <c r="T91" s="18"/>
      <c r="U91" s="18"/>
      <c r="V91" s="19"/>
    </row>
    <row r="92" spans="2:25" ht="15">
      <c r="B92" s="69"/>
      <c r="C92" s="69"/>
      <c r="D92" s="69"/>
      <c r="E92" s="69"/>
      <c r="F92" s="69"/>
      <c r="G92" s="69"/>
      <c r="H92" s="69"/>
      <c r="I92" s="69"/>
      <c r="J92" s="100"/>
      <c r="K92" s="18"/>
      <c r="L92" s="18"/>
      <c r="M92" s="18"/>
      <c r="N92" s="18"/>
      <c r="O92" s="18"/>
      <c r="P92" s="18"/>
      <c r="Q92" s="18"/>
      <c r="R92" s="18"/>
      <c r="S92" s="18"/>
      <c r="T92" s="18"/>
      <c r="U92" s="18"/>
      <c r="V92" s="19"/>
    </row>
    <row r="93" spans="2:25" ht="15">
      <c r="B93" s="69"/>
      <c r="C93" s="69"/>
      <c r="D93" s="69"/>
      <c r="E93" s="69"/>
      <c r="F93" s="69"/>
      <c r="G93" s="69"/>
      <c r="H93" s="69"/>
      <c r="I93" s="69"/>
      <c r="J93" s="100"/>
      <c r="K93" s="18"/>
      <c r="L93" s="18"/>
      <c r="M93" s="18"/>
      <c r="N93" s="18"/>
      <c r="O93" s="18"/>
      <c r="P93" s="18"/>
      <c r="Q93" s="18"/>
      <c r="R93" s="18"/>
      <c r="S93" s="18"/>
      <c r="T93" s="18"/>
      <c r="U93" s="18"/>
      <c r="V93" s="19"/>
    </row>
    <row r="94" spans="2:25">
      <c r="J94" s="17"/>
      <c r="K94" s="18"/>
      <c r="L94" s="18"/>
      <c r="M94" s="18"/>
      <c r="N94" s="18"/>
      <c r="O94" s="18"/>
      <c r="P94" s="18"/>
      <c r="Q94" s="18"/>
      <c r="R94" s="18"/>
      <c r="S94" s="18"/>
      <c r="T94" s="18"/>
      <c r="U94" s="18"/>
      <c r="V94" s="19"/>
    </row>
    <row r="95" spans="2:25">
      <c r="J95" s="17"/>
      <c r="K95" s="18"/>
      <c r="L95" s="18"/>
      <c r="M95" s="18"/>
      <c r="N95" s="18"/>
      <c r="O95" s="18"/>
      <c r="P95" s="18"/>
      <c r="Q95" s="18"/>
      <c r="R95" s="18"/>
      <c r="S95" s="18"/>
      <c r="T95" s="18"/>
      <c r="U95" s="18"/>
      <c r="V95" s="19"/>
    </row>
    <row r="96" spans="2:25">
      <c r="J96" s="17"/>
      <c r="K96" s="18"/>
      <c r="L96" s="18"/>
      <c r="M96" s="18"/>
      <c r="N96" s="18"/>
      <c r="O96" s="18"/>
      <c r="P96" s="18"/>
      <c r="Q96" s="18"/>
      <c r="R96" s="18"/>
      <c r="S96" s="18"/>
      <c r="T96" s="18"/>
      <c r="U96" s="18"/>
      <c r="V96" s="19"/>
    </row>
    <row r="97" spans="10:22">
      <c r="J97" s="17"/>
      <c r="K97" s="18"/>
      <c r="L97" s="18"/>
      <c r="M97" s="18"/>
      <c r="N97" s="18"/>
      <c r="O97" s="18"/>
      <c r="P97" s="18"/>
      <c r="Q97" s="18"/>
      <c r="R97" s="18"/>
      <c r="S97" s="18"/>
      <c r="T97" s="18"/>
      <c r="U97" s="18"/>
      <c r="V97" s="19"/>
    </row>
    <row r="98" spans="10:22">
      <c r="J98" s="17"/>
      <c r="K98" s="18"/>
      <c r="L98" s="18"/>
      <c r="M98" s="18"/>
      <c r="N98" s="18"/>
      <c r="O98" s="18"/>
      <c r="P98" s="18"/>
      <c r="Q98" s="18"/>
      <c r="R98" s="18"/>
      <c r="S98" s="18"/>
      <c r="T98" s="18"/>
      <c r="U98" s="18"/>
      <c r="V98" s="19"/>
    </row>
    <row r="99" spans="10:22">
      <c r="J99" s="17"/>
      <c r="K99" s="18"/>
      <c r="L99" s="18"/>
      <c r="M99" s="18"/>
      <c r="N99" s="18"/>
      <c r="O99" s="18"/>
      <c r="P99" s="18"/>
      <c r="Q99" s="18"/>
      <c r="R99" s="18"/>
      <c r="S99" s="18"/>
      <c r="T99" s="18"/>
      <c r="U99" s="18"/>
      <c r="V99" s="19"/>
    </row>
    <row r="100" spans="10:22">
      <c r="J100" s="17"/>
      <c r="K100" s="18"/>
      <c r="L100" s="18"/>
      <c r="M100" s="18"/>
      <c r="N100" s="18"/>
      <c r="O100" s="18"/>
      <c r="P100" s="18"/>
      <c r="Q100" s="18"/>
      <c r="R100" s="18"/>
      <c r="S100" s="18"/>
      <c r="T100" s="18"/>
      <c r="U100" s="18"/>
      <c r="V100" s="19"/>
    </row>
    <row r="101" spans="10:22">
      <c r="J101" s="17"/>
      <c r="K101" s="18"/>
      <c r="L101" s="18"/>
      <c r="M101" s="18"/>
      <c r="N101" s="18"/>
      <c r="O101" s="18"/>
      <c r="P101" s="18"/>
      <c r="Q101" s="18"/>
      <c r="R101" s="18"/>
      <c r="S101" s="18"/>
      <c r="T101" s="18"/>
      <c r="U101" s="18"/>
      <c r="V101" s="19"/>
    </row>
    <row r="102" spans="10:22">
      <c r="J102" s="17"/>
      <c r="K102" s="18"/>
      <c r="L102" s="18"/>
      <c r="M102" s="18"/>
      <c r="N102" s="18"/>
      <c r="O102" s="18"/>
      <c r="P102" s="18"/>
      <c r="Q102" s="18"/>
      <c r="R102" s="18"/>
      <c r="S102" s="18"/>
      <c r="T102" s="18"/>
      <c r="U102" s="18"/>
      <c r="V102" s="19"/>
    </row>
    <row r="103" spans="10:22">
      <c r="J103" s="17"/>
      <c r="K103" s="18"/>
      <c r="L103" s="18"/>
      <c r="M103" s="18"/>
      <c r="N103" s="18"/>
      <c r="O103" s="18"/>
      <c r="P103" s="18"/>
      <c r="Q103" s="18"/>
      <c r="R103" s="18"/>
      <c r="S103" s="18"/>
      <c r="T103" s="18"/>
      <c r="U103" s="18"/>
      <c r="V103" s="19"/>
    </row>
    <row r="104" spans="10:22">
      <c r="J104" s="17"/>
      <c r="K104" s="18"/>
      <c r="L104" s="18"/>
      <c r="M104" s="18"/>
      <c r="N104" s="18"/>
      <c r="O104" s="18"/>
      <c r="P104" s="18"/>
      <c r="Q104" s="18"/>
      <c r="R104" s="18"/>
      <c r="S104" s="18"/>
      <c r="T104" s="18"/>
      <c r="U104" s="18"/>
      <c r="V104" s="19"/>
    </row>
    <row r="105" spans="10:22">
      <c r="J105" s="17"/>
      <c r="K105" s="18"/>
      <c r="L105" s="18"/>
      <c r="M105" s="18"/>
      <c r="N105" s="18"/>
      <c r="O105" s="18"/>
      <c r="P105" s="18"/>
      <c r="Q105" s="18"/>
      <c r="R105" s="18"/>
      <c r="S105" s="18"/>
      <c r="T105" s="18"/>
      <c r="U105" s="18"/>
      <c r="V105" s="19"/>
    </row>
    <row r="106" spans="10:22">
      <c r="J106" s="17"/>
      <c r="K106" s="18"/>
      <c r="L106" s="18"/>
      <c r="M106" s="18"/>
      <c r="N106" s="18"/>
      <c r="O106" s="18"/>
      <c r="P106" s="18"/>
      <c r="Q106" s="18"/>
      <c r="R106" s="18"/>
      <c r="S106" s="18"/>
      <c r="T106" s="18"/>
      <c r="U106" s="18"/>
      <c r="V106" s="19"/>
    </row>
    <row r="107" spans="10:22">
      <c r="J107" s="17"/>
      <c r="K107" s="18"/>
      <c r="L107" s="18"/>
      <c r="M107" s="18"/>
      <c r="N107" s="18"/>
      <c r="O107" s="18"/>
      <c r="P107" s="18"/>
      <c r="Q107" s="18"/>
      <c r="R107" s="18"/>
      <c r="S107" s="18"/>
      <c r="T107" s="18"/>
      <c r="U107" s="18"/>
      <c r="V107" s="19"/>
    </row>
    <row r="108" spans="10:22">
      <c r="J108" s="17"/>
      <c r="K108" s="18"/>
      <c r="L108" s="18"/>
      <c r="M108" s="18"/>
      <c r="N108" s="18"/>
      <c r="O108" s="18"/>
      <c r="P108" s="18"/>
      <c r="Q108" s="18"/>
      <c r="R108" s="18"/>
      <c r="S108" s="18"/>
      <c r="T108" s="18"/>
      <c r="U108" s="18"/>
      <c r="V108" s="19"/>
    </row>
    <row r="109" spans="10:22">
      <c r="J109" s="17"/>
      <c r="K109" s="18"/>
      <c r="L109" s="18"/>
      <c r="M109" s="18"/>
      <c r="N109" s="18"/>
      <c r="O109" s="18"/>
      <c r="P109" s="18"/>
      <c r="Q109" s="18"/>
      <c r="R109" s="18"/>
      <c r="S109" s="18"/>
      <c r="T109" s="18"/>
      <c r="U109" s="18"/>
      <c r="V109" s="19"/>
    </row>
    <row r="110" spans="10:22">
      <c r="J110" s="17"/>
      <c r="K110" s="18"/>
      <c r="L110" s="18"/>
      <c r="M110" s="18"/>
      <c r="N110" s="18"/>
      <c r="O110" s="18"/>
      <c r="P110" s="18"/>
      <c r="Q110" s="18"/>
      <c r="R110" s="18"/>
      <c r="S110" s="18"/>
      <c r="T110" s="18"/>
      <c r="U110" s="18"/>
      <c r="V110" s="19"/>
    </row>
    <row r="111" spans="10:22">
      <c r="J111" s="17"/>
      <c r="K111" s="18"/>
      <c r="L111" s="18"/>
      <c r="M111" s="18"/>
      <c r="N111" s="18"/>
      <c r="O111" s="18"/>
      <c r="P111" s="18"/>
      <c r="Q111" s="18"/>
      <c r="R111" s="18"/>
      <c r="S111" s="18"/>
      <c r="T111" s="18"/>
      <c r="U111" s="18"/>
      <c r="V111" s="19"/>
    </row>
    <row r="112" spans="10:22">
      <c r="J112" s="17"/>
      <c r="K112" s="18"/>
      <c r="L112" s="18"/>
      <c r="M112" s="18"/>
      <c r="N112" s="18"/>
      <c r="O112" s="18"/>
      <c r="P112" s="18"/>
      <c r="Q112" s="18"/>
      <c r="R112" s="18"/>
      <c r="S112" s="18"/>
      <c r="T112" s="18"/>
      <c r="U112" s="18"/>
      <c r="V112" s="19"/>
    </row>
    <row r="113" spans="10:22">
      <c r="J113" s="17"/>
      <c r="K113" s="18"/>
      <c r="L113" s="18"/>
      <c r="M113" s="18"/>
      <c r="N113" s="18"/>
      <c r="O113" s="18"/>
      <c r="P113" s="18"/>
      <c r="Q113" s="18"/>
      <c r="R113" s="18"/>
      <c r="S113" s="18"/>
      <c r="T113" s="18"/>
      <c r="U113" s="18"/>
      <c r="V113" s="19"/>
    </row>
    <row r="114" spans="10:22">
      <c r="J114" s="17"/>
      <c r="K114" s="18"/>
      <c r="L114" s="18"/>
      <c r="M114" s="18"/>
      <c r="N114" s="18"/>
      <c r="O114" s="18"/>
      <c r="P114" s="18"/>
      <c r="Q114" s="18"/>
      <c r="R114" s="18"/>
      <c r="S114" s="18"/>
      <c r="T114" s="18"/>
      <c r="U114" s="18"/>
      <c r="V114" s="19"/>
    </row>
    <row r="115" spans="10:22">
      <c r="J115" s="17"/>
      <c r="K115" s="18"/>
      <c r="L115" s="18"/>
      <c r="M115" s="18"/>
      <c r="N115" s="18"/>
      <c r="O115" s="18"/>
      <c r="P115" s="18"/>
      <c r="Q115" s="18"/>
      <c r="R115" s="18"/>
      <c r="S115" s="18"/>
      <c r="T115" s="18"/>
      <c r="U115" s="18"/>
      <c r="V115" s="19"/>
    </row>
    <row r="116" spans="10:22">
      <c r="J116" s="17"/>
      <c r="K116" s="18"/>
      <c r="L116" s="18"/>
      <c r="M116" s="18"/>
      <c r="N116" s="18"/>
      <c r="O116" s="18"/>
      <c r="P116" s="18"/>
      <c r="Q116" s="18"/>
      <c r="R116" s="18"/>
      <c r="S116" s="18"/>
      <c r="T116" s="18"/>
      <c r="U116" s="18"/>
      <c r="V116" s="19"/>
    </row>
    <row r="117" spans="10:22">
      <c r="J117" s="17"/>
      <c r="K117" s="18"/>
      <c r="L117" s="18"/>
      <c r="M117" s="18"/>
      <c r="N117" s="18"/>
      <c r="O117" s="18"/>
      <c r="P117" s="18"/>
      <c r="Q117" s="18"/>
      <c r="R117" s="18"/>
      <c r="S117" s="18"/>
      <c r="T117" s="18"/>
      <c r="U117" s="18"/>
      <c r="V117" s="19"/>
    </row>
    <row r="118" spans="10:22">
      <c r="J118" s="17"/>
      <c r="K118" s="18"/>
      <c r="L118" s="18"/>
      <c r="M118" s="18"/>
      <c r="N118" s="18"/>
      <c r="O118" s="18"/>
      <c r="P118" s="18"/>
      <c r="Q118" s="18"/>
      <c r="R118" s="18"/>
      <c r="S118" s="18"/>
      <c r="T118" s="18"/>
      <c r="U118" s="18"/>
      <c r="V118" s="19"/>
    </row>
    <row r="119" spans="10:22">
      <c r="J119" s="17"/>
      <c r="K119" s="18"/>
      <c r="L119" s="18"/>
      <c r="M119" s="18"/>
      <c r="N119" s="18"/>
      <c r="O119" s="18"/>
      <c r="P119" s="18"/>
      <c r="Q119" s="18"/>
      <c r="R119" s="18"/>
      <c r="S119" s="18"/>
      <c r="T119" s="18"/>
      <c r="U119" s="18"/>
      <c r="V119" s="19"/>
    </row>
    <row r="120" spans="10:22">
      <c r="J120" s="17"/>
      <c r="K120" s="18"/>
      <c r="L120" s="18"/>
      <c r="M120" s="18"/>
      <c r="N120" s="18"/>
      <c r="O120" s="18"/>
      <c r="P120" s="18"/>
      <c r="Q120" s="18"/>
      <c r="R120" s="18"/>
      <c r="S120" s="18"/>
      <c r="T120" s="18"/>
      <c r="U120" s="18"/>
      <c r="V120" s="19"/>
    </row>
    <row r="121" spans="10:22">
      <c r="J121" s="17"/>
      <c r="K121" s="18"/>
      <c r="L121" s="18"/>
      <c r="M121" s="18"/>
      <c r="N121" s="18"/>
      <c r="O121" s="18"/>
      <c r="P121" s="18"/>
      <c r="Q121" s="18"/>
      <c r="R121" s="18"/>
      <c r="S121" s="18"/>
      <c r="T121" s="18"/>
      <c r="U121" s="18"/>
      <c r="V121" s="19"/>
    </row>
    <row r="122" spans="10:22">
      <c r="J122" s="17"/>
      <c r="K122" s="18"/>
      <c r="L122" s="18"/>
      <c r="M122" s="18"/>
      <c r="N122" s="18"/>
      <c r="O122" s="18"/>
      <c r="P122" s="18"/>
      <c r="Q122" s="18"/>
      <c r="R122" s="18"/>
      <c r="S122" s="18"/>
      <c r="T122" s="18"/>
      <c r="U122" s="18"/>
      <c r="V122" s="19"/>
    </row>
    <row r="123" spans="10:22">
      <c r="J123" s="17"/>
      <c r="K123" s="18"/>
      <c r="L123" s="18"/>
      <c r="M123" s="18"/>
      <c r="N123" s="18"/>
      <c r="O123" s="18"/>
      <c r="P123" s="18"/>
      <c r="Q123" s="18"/>
      <c r="R123" s="18"/>
      <c r="S123" s="18"/>
      <c r="T123" s="18"/>
      <c r="U123" s="18"/>
      <c r="V123" s="19"/>
    </row>
    <row r="124" spans="10:22">
      <c r="J124" s="17"/>
      <c r="K124" s="18"/>
      <c r="L124" s="18"/>
      <c r="M124" s="18"/>
      <c r="N124" s="18"/>
      <c r="O124" s="18"/>
      <c r="P124" s="18"/>
      <c r="Q124" s="18"/>
      <c r="R124" s="18"/>
      <c r="S124" s="18"/>
      <c r="T124" s="18"/>
      <c r="U124" s="18"/>
      <c r="V124" s="19"/>
    </row>
    <row r="125" spans="10:22">
      <c r="J125" s="17"/>
      <c r="K125" s="18"/>
      <c r="L125" s="18"/>
      <c r="M125" s="18"/>
      <c r="N125" s="18"/>
      <c r="O125" s="18"/>
      <c r="P125" s="18"/>
      <c r="Q125" s="18"/>
      <c r="R125" s="18"/>
      <c r="S125" s="18"/>
      <c r="T125" s="18"/>
      <c r="U125" s="18"/>
      <c r="V125" s="19"/>
    </row>
    <row r="126" spans="10:22">
      <c r="J126" s="17"/>
      <c r="K126" s="18"/>
      <c r="L126" s="18"/>
      <c r="M126" s="18"/>
      <c r="N126" s="18"/>
      <c r="O126" s="18"/>
      <c r="P126" s="18"/>
      <c r="Q126" s="18"/>
      <c r="R126" s="18"/>
      <c r="S126" s="18"/>
      <c r="T126" s="18"/>
      <c r="U126" s="18"/>
      <c r="V126" s="19"/>
    </row>
    <row r="127" spans="10:22">
      <c r="J127" s="23"/>
      <c r="K127" s="18"/>
      <c r="L127" s="18"/>
      <c r="M127" s="18"/>
      <c r="N127" s="18"/>
      <c r="O127" s="18"/>
      <c r="P127" s="18"/>
      <c r="Q127" s="18"/>
      <c r="R127" s="18"/>
      <c r="S127" s="18"/>
      <c r="T127" s="18"/>
      <c r="U127" s="18"/>
      <c r="V127" s="19"/>
    </row>
    <row r="128" spans="10:22">
      <c r="K128" s="18"/>
      <c r="L128" s="18"/>
      <c r="M128" s="18"/>
      <c r="N128" s="18"/>
      <c r="O128" s="18"/>
      <c r="P128" s="18"/>
      <c r="Q128" s="18"/>
      <c r="R128" s="18"/>
      <c r="S128" s="18"/>
      <c r="T128" s="18"/>
      <c r="U128" s="18"/>
      <c r="V128" s="19"/>
    </row>
    <row r="129" spans="11:22">
      <c r="K129" s="24"/>
      <c r="L129" s="24"/>
      <c r="M129" s="24"/>
      <c r="N129" s="24"/>
      <c r="O129" s="24"/>
      <c r="P129" s="24"/>
      <c r="Q129" s="24"/>
      <c r="R129" s="24"/>
      <c r="S129" s="24"/>
      <c r="T129" s="24"/>
      <c r="U129" s="24"/>
      <c r="V129" s="25"/>
    </row>
  </sheetData>
  <mergeCells count="8">
    <mergeCell ref="B1:B5"/>
    <mergeCell ref="C1:I5"/>
    <mergeCell ref="J1:U2"/>
    <mergeCell ref="Q7:S7"/>
    <mergeCell ref="N7:P7"/>
    <mergeCell ref="N6:P6"/>
    <mergeCell ref="B6:B7"/>
    <mergeCell ref="C6:C7"/>
  </mergeCells>
  <hyperlinks>
    <hyperlink ref="J3" location="'Invertebrate Occurrence'!B8:I9" tooltip="single taxon groups" display="single taxon groups"/>
    <hyperlink ref="J4" location="'Invertebrate Occurrence'!B10:I13" tooltip="data for Rotifera" display="Rotifera"/>
    <hyperlink ref="J5" location="'Invertebrate Occurrence'!B14:I14" tooltip="aquatic snails" display="Mollusca"/>
    <hyperlink ref="L3" location="'Invertebrate Occurrence'!B15:I17" tooltip="aquatic worms" display="Oligochaeta"/>
    <hyperlink ref="L4" location="'Invertebrate Occurrence'!B18:I19" tooltip=" water mites" display="Acarina"/>
    <hyperlink ref="L5" location="'Invertebrate Occurrence'!B20:I24" tooltip="water fleas" display="Cladocera"/>
    <hyperlink ref="N3" location="'Invertebrate Occurrence'!B25:I34" tooltip="seed shrimps" display="Ostracoda"/>
    <hyperlink ref="N4" location="'Invertebrate Occurrence'!B35:I40" tooltip="copepoda" display="Copepoda"/>
    <hyperlink ref="N5" location="'Invertebrate Occurrence'!B41:I41" tooltip="shrimps" display="Amphipoda"/>
    <hyperlink ref="P3" location="'Invertebrate Occurrence'!B42:I42" tooltip="aquatic pill bugs" display="Isopoda"/>
    <hyperlink ref="P4" location="'Invertebrate Occurrence'!B43:I52" tooltip="Beetles" display="Coleoptera"/>
    <hyperlink ref="P5" location="'Invertebrate Occurrence'!B53:I72" tooltip="Aquatic fly larvae" display="Diptera"/>
    <hyperlink ref="R3" location="'Invertebrate Occurrence'!B73:I75" tooltip="boatmen and backswimmers" display="Hemiptera"/>
    <hyperlink ref="R4" location="'Invertebrate Occurrence'!B76:I78" tooltip="Dragonflies and Damsel flies" display="Odonata"/>
    <hyperlink ref="R5" location="'Invertebrate Occurrence'!B79:I80" tooltip="Caddis flies" display="Trichoptera"/>
    <hyperlink ref="C6" location="INTRODUCTION!P8" tooltip="Glossary" display="LowestIDNC"/>
    <hyperlink ref="B6" location="INTRODUCTION!P5" tooltip="Glossary" display="LowestID"/>
    <hyperlink ref="J7" location="'Invertebrate Occurrence'!B8" tooltip="click here to go to top of data matrix" display="top of data"/>
    <hyperlink ref="N6" location="'Invertebrate Occurrence'!J9:Q27" tooltip="total richness by taxa" display="species richness  composition"/>
    <hyperlink ref="N7" location="'Invertebrate Occurrence'!J50:Q64" tooltip="relative abundance by taxa" display="relative abundance by taxa"/>
    <hyperlink ref="Q7" location="'Invertebrate Occurrence'!J65:Q79" tooltip="relative richness by taxa" display="relative richness by taxa"/>
    <hyperlink ref="B6:B7" location="Glossary!B5:I7" tooltip="Glossary" display="LowestID"/>
    <hyperlink ref="C6:C7" location="Glossary!B8:I11" tooltip="Glossary" display="LowestIDNC"/>
    <hyperlink ref="N6:P6" location="'Invertebrate Occurrence'!K9:R27" tooltip="total richness by taxa" display="species richness  composition"/>
    <hyperlink ref="N7:P7" location="'Invertebrate Occurrence'!K50:R64" tooltip="relative abundance by taxa" display="relative abundance by taxa"/>
    <hyperlink ref="Q7:S7" location="'Invertebrate Occurrence'!K65:R79" tooltip="relative richness by taxa" display="relative richness by taxa"/>
  </hyperlink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ED9D19"/>
  </sheetPr>
  <dimension ref="A1:AB276"/>
  <sheetViews>
    <sheetView topLeftCell="B1" workbookViewId="0">
      <pane ySplit="5" topLeftCell="A6" activePane="bottomLeft" state="frozen"/>
      <selection pane="bottomLeft" activeCell="N6" sqref="N6"/>
    </sheetView>
  </sheetViews>
  <sheetFormatPr defaultRowHeight="15"/>
  <cols>
    <col min="1" max="1" width="4.28515625" style="69" customWidth="1"/>
    <col min="2" max="2" width="28" style="4" customWidth="1"/>
    <col min="3" max="3" width="10.7109375" style="4" customWidth="1"/>
    <col min="4" max="13" width="5.7109375" style="4" customWidth="1"/>
    <col min="14" max="14" width="9.140625" style="4"/>
    <col min="15" max="15" width="9.140625" style="60"/>
    <col min="16" max="16" width="9.140625" style="58"/>
    <col min="17" max="17" width="9" style="58" customWidth="1"/>
    <col min="18" max="27" width="9.140625" style="58"/>
    <col min="28" max="28" width="9.140625" style="59"/>
    <col min="29" max="16384" width="9.140625" style="4"/>
  </cols>
  <sheetData>
    <row r="1" spans="1:28" ht="59.25" customHeight="1">
      <c r="A1" s="245"/>
      <c r="B1" s="188" t="s">
        <v>0</v>
      </c>
      <c r="C1" s="307" t="s">
        <v>214</v>
      </c>
      <c r="D1" s="307"/>
      <c r="E1" s="307"/>
      <c r="F1" s="307"/>
      <c r="G1" s="307"/>
      <c r="H1" s="307"/>
      <c r="I1" s="307"/>
      <c r="J1" s="307"/>
      <c r="K1" s="307"/>
      <c r="L1" s="307"/>
      <c r="M1" s="307"/>
      <c r="O1" s="317" t="s">
        <v>782</v>
      </c>
      <c r="P1" s="318"/>
      <c r="Q1" s="318"/>
      <c r="R1" s="318"/>
      <c r="S1" s="318"/>
      <c r="T1" s="318"/>
      <c r="U1" s="318"/>
      <c r="V1" s="318"/>
      <c r="W1" s="318"/>
      <c r="X1" s="318"/>
      <c r="Y1" s="56"/>
      <c r="Z1" s="56"/>
      <c r="AA1" s="56"/>
      <c r="AB1" s="57"/>
    </row>
    <row r="2" spans="1:28" ht="15.75" customHeight="1">
      <c r="A2" s="245"/>
      <c r="B2" s="295" t="s">
        <v>16</v>
      </c>
      <c r="C2" s="295" t="s">
        <v>17</v>
      </c>
      <c r="D2" s="319">
        <v>1997</v>
      </c>
      <c r="E2" s="319">
        <v>1999</v>
      </c>
      <c r="F2" s="319">
        <v>2001</v>
      </c>
      <c r="G2" s="319">
        <v>2003</v>
      </c>
      <c r="H2" s="319">
        <v>2005</v>
      </c>
      <c r="I2" s="319">
        <v>2007</v>
      </c>
      <c r="J2" s="319" t="s">
        <v>784</v>
      </c>
      <c r="K2" s="319" t="s">
        <v>785</v>
      </c>
      <c r="L2" s="319" t="s">
        <v>786</v>
      </c>
      <c r="M2" s="319" t="s">
        <v>787</v>
      </c>
      <c r="N2" s="320"/>
      <c r="O2" s="310" t="s">
        <v>215</v>
      </c>
      <c r="P2" s="310"/>
      <c r="Q2" s="11"/>
      <c r="R2" s="11"/>
      <c r="S2" s="11"/>
      <c r="T2" s="11"/>
      <c r="U2" s="11"/>
      <c r="V2" s="11"/>
      <c r="W2" s="11"/>
      <c r="X2" s="11"/>
    </row>
    <row r="3" spans="1:28" ht="15.75" customHeight="1">
      <c r="A3" s="245"/>
      <c r="B3" s="295"/>
      <c r="C3" s="295"/>
      <c r="D3" s="319"/>
      <c r="E3" s="319"/>
      <c r="F3" s="319"/>
      <c r="G3" s="319"/>
      <c r="H3" s="319"/>
      <c r="I3" s="319"/>
      <c r="J3" s="319"/>
      <c r="K3" s="319"/>
      <c r="L3" s="319"/>
      <c r="M3" s="319"/>
      <c r="N3" s="320"/>
      <c r="O3" s="11"/>
      <c r="P3" s="11"/>
      <c r="Q3" s="11"/>
      <c r="R3" s="11"/>
      <c r="S3" s="11"/>
      <c r="T3" s="11"/>
      <c r="U3" s="11"/>
      <c r="V3" s="11"/>
      <c r="W3" s="11"/>
      <c r="X3" s="11"/>
    </row>
    <row r="4" spans="1:28" ht="15.75" customHeight="1">
      <c r="A4" s="245"/>
      <c r="B4" s="295"/>
      <c r="C4" s="295"/>
      <c r="D4" s="319"/>
      <c r="E4" s="319"/>
      <c r="F4" s="319"/>
      <c r="G4" s="319"/>
      <c r="H4" s="319"/>
      <c r="I4" s="319"/>
      <c r="J4" s="319"/>
      <c r="K4" s="319"/>
      <c r="L4" s="319"/>
      <c r="M4" s="319"/>
      <c r="N4" s="320"/>
      <c r="O4" s="58" t="s">
        <v>192</v>
      </c>
      <c r="P4" s="310" t="s">
        <v>216</v>
      </c>
      <c r="Q4" s="310"/>
      <c r="R4" s="310"/>
      <c r="S4" s="310"/>
      <c r="T4" s="11"/>
      <c r="U4" s="310" t="s">
        <v>217</v>
      </c>
      <c r="V4" s="310"/>
      <c r="W4" s="310"/>
      <c r="X4" s="310"/>
      <c r="Y4" s="310"/>
    </row>
    <row r="5" spans="1:28" s="61" customFormat="1" ht="15.75" customHeight="1">
      <c r="A5" s="245"/>
      <c r="B5" s="295"/>
      <c r="C5" s="295"/>
      <c r="D5" s="319"/>
      <c r="E5" s="319"/>
      <c r="F5" s="319"/>
      <c r="G5" s="319"/>
      <c r="H5" s="319"/>
      <c r="I5" s="319"/>
      <c r="J5" s="319"/>
      <c r="K5" s="319"/>
      <c r="L5" s="319"/>
      <c r="M5" s="319"/>
      <c r="N5" s="320"/>
      <c r="P5" s="314"/>
      <c r="Q5" s="314"/>
      <c r="R5" s="314"/>
      <c r="S5" s="314"/>
      <c r="T5" s="62"/>
      <c r="U5" s="62"/>
      <c r="V5" s="62"/>
      <c r="W5" s="62"/>
      <c r="X5" s="62"/>
      <c r="Y5" s="62"/>
      <c r="Z5" s="62"/>
      <c r="AA5" s="62"/>
      <c r="AB5" s="63"/>
    </row>
    <row r="6" spans="1:28">
      <c r="A6" s="245"/>
      <c r="B6" s="186" t="s">
        <v>218</v>
      </c>
      <c r="C6" s="186" t="s">
        <v>219</v>
      </c>
      <c r="D6" s="214"/>
      <c r="E6" s="215"/>
      <c r="F6" s="215"/>
      <c r="G6" s="215"/>
      <c r="H6" s="215"/>
      <c r="I6" s="216"/>
      <c r="J6" s="214">
        <v>1</v>
      </c>
      <c r="K6" s="215"/>
      <c r="L6" s="215"/>
      <c r="M6" s="216"/>
    </row>
    <row r="7" spans="1:28">
      <c r="A7" s="245"/>
      <c r="B7" s="187" t="s">
        <v>220</v>
      </c>
      <c r="C7" s="187" t="s">
        <v>221</v>
      </c>
      <c r="D7" s="217"/>
      <c r="E7" s="218"/>
      <c r="F7" s="218"/>
      <c r="G7" s="218"/>
      <c r="H7" s="218"/>
      <c r="I7" s="219"/>
      <c r="J7" s="217">
        <v>1</v>
      </c>
      <c r="K7" s="218"/>
      <c r="L7" s="218"/>
      <c r="M7" s="219"/>
    </row>
    <row r="8" spans="1:28">
      <c r="A8" s="245"/>
      <c r="B8" s="186" t="s">
        <v>222</v>
      </c>
      <c r="C8" s="186" t="s">
        <v>223</v>
      </c>
      <c r="D8" s="220"/>
      <c r="E8" s="221"/>
      <c r="F8" s="221"/>
      <c r="G8" s="221"/>
      <c r="H8" s="221"/>
      <c r="I8" s="222"/>
      <c r="J8" s="220">
        <v>1</v>
      </c>
      <c r="K8" s="221"/>
      <c r="L8" s="221">
        <v>1</v>
      </c>
      <c r="M8" s="222"/>
    </row>
    <row r="9" spans="1:28">
      <c r="A9" s="245"/>
      <c r="B9" s="187" t="s">
        <v>224</v>
      </c>
      <c r="C9" s="187" t="s">
        <v>225</v>
      </c>
      <c r="D9" s="217"/>
      <c r="E9" s="218"/>
      <c r="F9" s="218"/>
      <c r="G9" s="218"/>
      <c r="H9" s="218"/>
      <c r="I9" s="219"/>
      <c r="J9" s="217"/>
      <c r="K9" s="218"/>
      <c r="L9" s="218">
        <v>1</v>
      </c>
      <c r="M9" s="219"/>
    </row>
    <row r="10" spans="1:28">
      <c r="A10" s="245"/>
      <c r="B10" s="186" t="s">
        <v>18</v>
      </c>
      <c r="C10" s="186" t="s">
        <v>19</v>
      </c>
      <c r="D10" s="220">
        <v>1</v>
      </c>
      <c r="E10" s="221">
        <v>2</v>
      </c>
      <c r="F10" s="221"/>
      <c r="G10" s="221"/>
      <c r="H10" s="221"/>
      <c r="I10" s="222"/>
      <c r="J10" s="220"/>
      <c r="K10" s="221"/>
      <c r="L10" s="221"/>
      <c r="M10" s="222"/>
    </row>
    <row r="11" spans="1:28">
      <c r="A11" s="245"/>
      <c r="B11" s="187" t="s">
        <v>20</v>
      </c>
      <c r="C11" s="187" t="s">
        <v>21</v>
      </c>
      <c r="D11" s="217">
        <v>1</v>
      </c>
      <c r="E11" s="218">
        <v>2</v>
      </c>
      <c r="F11" s="218">
        <v>2</v>
      </c>
      <c r="G11" s="218">
        <v>2</v>
      </c>
      <c r="H11" s="218">
        <v>2</v>
      </c>
      <c r="I11" s="219">
        <v>2</v>
      </c>
      <c r="J11" s="217">
        <v>3</v>
      </c>
      <c r="K11" s="218">
        <v>1</v>
      </c>
      <c r="L11" s="218">
        <v>2</v>
      </c>
      <c r="M11" s="219"/>
    </row>
    <row r="12" spans="1:28">
      <c r="A12" s="245"/>
      <c r="B12" s="186" t="s">
        <v>226</v>
      </c>
      <c r="C12" s="186" t="s">
        <v>227</v>
      </c>
      <c r="D12" s="220"/>
      <c r="E12" s="221"/>
      <c r="F12" s="221"/>
      <c r="G12" s="221"/>
      <c r="H12" s="221"/>
      <c r="I12" s="222"/>
      <c r="J12" s="220">
        <v>1</v>
      </c>
      <c r="K12" s="221"/>
      <c r="L12" s="221"/>
      <c r="M12" s="222"/>
    </row>
    <row r="13" spans="1:28">
      <c r="A13" s="245"/>
      <c r="B13" s="187" t="s">
        <v>228</v>
      </c>
      <c r="C13" s="187" t="s">
        <v>229</v>
      </c>
      <c r="D13" s="217"/>
      <c r="E13" s="218"/>
      <c r="F13" s="218"/>
      <c r="G13" s="218"/>
      <c r="H13" s="218"/>
      <c r="I13" s="219"/>
      <c r="J13" s="217">
        <v>2</v>
      </c>
      <c r="K13" s="218"/>
      <c r="L13" s="218"/>
      <c r="M13" s="219"/>
    </row>
    <row r="14" spans="1:28">
      <c r="A14" s="245"/>
      <c r="B14" s="186" t="s">
        <v>22</v>
      </c>
      <c r="C14" s="186" t="s">
        <v>23</v>
      </c>
      <c r="D14" s="220"/>
      <c r="E14" s="221"/>
      <c r="F14" s="221"/>
      <c r="G14" s="221"/>
      <c r="H14" s="221">
        <v>1</v>
      </c>
      <c r="I14" s="222"/>
      <c r="J14" s="220">
        <v>2</v>
      </c>
      <c r="K14" s="221"/>
      <c r="L14" s="221"/>
      <c r="M14" s="222"/>
    </row>
    <row r="15" spans="1:28">
      <c r="A15" s="245"/>
      <c r="B15" s="187" t="s">
        <v>24</v>
      </c>
      <c r="C15" s="187" t="s">
        <v>25</v>
      </c>
      <c r="D15" s="217"/>
      <c r="E15" s="218">
        <v>4</v>
      </c>
      <c r="F15" s="218"/>
      <c r="G15" s="218"/>
      <c r="H15" s="218"/>
      <c r="I15" s="219"/>
      <c r="J15" s="217"/>
      <c r="K15" s="218"/>
      <c r="L15" s="218"/>
      <c r="M15" s="219"/>
    </row>
    <row r="16" spans="1:28">
      <c r="A16" s="245"/>
      <c r="B16" s="186" t="s">
        <v>230</v>
      </c>
      <c r="C16" s="186" t="s">
        <v>231</v>
      </c>
      <c r="D16" s="220"/>
      <c r="E16" s="221"/>
      <c r="F16" s="221"/>
      <c r="G16" s="221"/>
      <c r="H16" s="221"/>
      <c r="I16" s="222"/>
      <c r="J16" s="220">
        <v>2</v>
      </c>
      <c r="K16" s="221"/>
      <c r="L16" s="221">
        <v>2</v>
      </c>
      <c r="M16" s="222"/>
    </row>
    <row r="17" spans="1:13">
      <c r="A17" s="245"/>
      <c r="B17" s="187" t="s">
        <v>26</v>
      </c>
      <c r="C17" s="187" t="s">
        <v>27</v>
      </c>
      <c r="D17" s="217"/>
      <c r="E17" s="218">
        <v>1</v>
      </c>
      <c r="F17" s="218"/>
      <c r="G17" s="218"/>
      <c r="H17" s="218"/>
      <c r="I17" s="219">
        <v>3</v>
      </c>
      <c r="J17" s="217"/>
      <c r="K17" s="218"/>
      <c r="L17" s="218"/>
      <c r="M17" s="219"/>
    </row>
    <row r="18" spans="1:13">
      <c r="A18" s="245"/>
      <c r="B18" s="186" t="s">
        <v>232</v>
      </c>
      <c r="C18" s="186" t="s">
        <v>233</v>
      </c>
      <c r="D18" s="220"/>
      <c r="E18" s="221"/>
      <c r="F18" s="221"/>
      <c r="G18" s="221"/>
      <c r="H18" s="221"/>
      <c r="I18" s="222"/>
      <c r="J18" s="220"/>
      <c r="K18" s="221"/>
      <c r="L18" s="221">
        <v>3</v>
      </c>
      <c r="M18" s="222"/>
    </row>
    <row r="19" spans="1:13">
      <c r="A19" s="245"/>
      <c r="B19" s="187" t="s">
        <v>234</v>
      </c>
      <c r="C19" s="187" t="s">
        <v>235</v>
      </c>
      <c r="D19" s="217"/>
      <c r="E19" s="218"/>
      <c r="F19" s="218"/>
      <c r="G19" s="218"/>
      <c r="H19" s="218"/>
      <c r="I19" s="219"/>
      <c r="J19" s="217">
        <v>1</v>
      </c>
      <c r="K19" s="218"/>
      <c r="L19" s="218"/>
      <c r="M19" s="219"/>
    </row>
    <row r="20" spans="1:13">
      <c r="A20" s="245"/>
      <c r="B20" s="186" t="s">
        <v>236</v>
      </c>
      <c r="C20" s="186" t="s">
        <v>237</v>
      </c>
      <c r="D20" s="220"/>
      <c r="E20" s="221"/>
      <c r="F20" s="221"/>
      <c r="G20" s="221"/>
      <c r="H20" s="221"/>
      <c r="I20" s="222"/>
      <c r="J20" s="220">
        <v>2</v>
      </c>
      <c r="K20" s="221"/>
      <c r="L20" s="221"/>
      <c r="M20" s="222"/>
    </row>
    <row r="21" spans="1:13">
      <c r="A21" s="245"/>
      <c r="B21" s="187" t="s">
        <v>238</v>
      </c>
      <c r="C21" s="187" t="s">
        <v>239</v>
      </c>
      <c r="D21" s="217"/>
      <c r="E21" s="218"/>
      <c r="F21" s="218"/>
      <c r="G21" s="218"/>
      <c r="H21" s="218"/>
      <c r="I21" s="219"/>
      <c r="J21" s="217"/>
      <c r="K21" s="218"/>
      <c r="L21" s="218">
        <v>3</v>
      </c>
      <c r="M21" s="219"/>
    </row>
    <row r="22" spans="1:13">
      <c r="A22" s="246"/>
      <c r="B22" s="186" t="s">
        <v>240</v>
      </c>
      <c r="C22" s="186" t="s">
        <v>241</v>
      </c>
      <c r="D22" s="220"/>
      <c r="E22" s="221"/>
      <c r="F22" s="221"/>
      <c r="G22" s="221"/>
      <c r="H22" s="221"/>
      <c r="I22" s="222"/>
      <c r="J22" s="220">
        <v>2</v>
      </c>
      <c r="K22" s="221"/>
      <c r="L22" s="221"/>
      <c r="M22" s="222"/>
    </row>
    <row r="23" spans="1:13">
      <c r="A23" s="246"/>
      <c r="B23" s="187" t="s">
        <v>242</v>
      </c>
      <c r="C23" s="187" t="s">
        <v>243</v>
      </c>
      <c r="D23" s="217"/>
      <c r="E23" s="218"/>
      <c r="F23" s="218"/>
      <c r="G23" s="218"/>
      <c r="H23" s="218"/>
      <c r="I23" s="219"/>
      <c r="J23" s="217"/>
      <c r="K23" s="218"/>
      <c r="L23" s="218">
        <v>1</v>
      </c>
      <c r="M23" s="219"/>
    </row>
    <row r="24" spans="1:13">
      <c r="A24" s="246"/>
      <c r="B24" s="186" t="s">
        <v>244</v>
      </c>
      <c r="C24" s="186" t="s">
        <v>245</v>
      </c>
      <c r="D24" s="220"/>
      <c r="E24" s="221"/>
      <c r="F24" s="221"/>
      <c r="G24" s="221"/>
      <c r="H24" s="221"/>
      <c r="I24" s="222"/>
      <c r="J24" s="220">
        <v>2</v>
      </c>
      <c r="K24" s="221"/>
      <c r="L24" s="221">
        <v>1</v>
      </c>
      <c r="M24" s="222"/>
    </row>
    <row r="25" spans="1:13">
      <c r="A25" s="246"/>
      <c r="B25" s="187" t="s">
        <v>246</v>
      </c>
      <c r="C25" s="187" t="s">
        <v>247</v>
      </c>
      <c r="D25" s="217"/>
      <c r="E25" s="218"/>
      <c r="F25" s="218"/>
      <c r="G25" s="218"/>
      <c r="H25" s="218"/>
      <c r="I25" s="219"/>
      <c r="J25" s="217"/>
      <c r="K25" s="218"/>
      <c r="L25" s="218">
        <v>3</v>
      </c>
      <c r="M25" s="219"/>
    </row>
    <row r="26" spans="1:13">
      <c r="A26" s="246"/>
      <c r="B26" s="186" t="s">
        <v>248</v>
      </c>
      <c r="C26" s="186" t="s">
        <v>249</v>
      </c>
      <c r="D26" s="220"/>
      <c r="E26" s="221"/>
      <c r="F26" s="221"/>
      <c r="G26" s="221"/>
      <c r="H26" s="221"/>
      <c r="I26" s="222"/>
      <c r="J26" s="220">
        <v>2</v>
      </c>
      <c r="K26" s="221"/>
      <c r="L26" s="221"/>
      <c r="M26" s="222"/>
    </row>
    <row r="27" spans="1:13">
      <c r="A27" s="247"/>
      <c r="B27" s="187" t="s">
        <v>250</v>
      </c>
      <c r="C27" s="187" t="s">
        <v>251</v>
      </c>
      <c r="D27" s="217"/>
      <c r="E27" s="218"/>
      <c r="F27" s="218"/>
      <c r="G27" s="218"/>
      <c r="H27" s="218"/>
      <c r="I27" s="219"/>
      <c r="J27" s="217">
        <v>2</v>
      </c>
      <c r="K27" s="218"/>
      <c r="L27" s="218"/>
      <c r="M27" s="219"/>
    </row>
    <row r="28" spans="1:13">
      <c r="A28" s="247"/>
      <c r="B28" s="186" t="s">
        <v>252</v>
      </c>
      <c r="C28" s="186" t="s">
        <v>253</v>
      </c>
      <c r="D28" s="220"/>
      <c r="E28" s="221"/>
      <c r="F28" s="221"/>
      <c r="G28" s="221"/>
      <c r="H28" s="221"/>
      <c r="I28" s="222"/>
      <c r="J28" s="220">
        <v>2</v>
      </c>
      <c r="K28" s="221"/>
      <c r="L28" s="221"/>
      <c r="M28" s="222"/>
    </row>
    <row r="29" spans="1:13">
      <c r="A29" s="247"/>
      <c r="B29" s="187" t="s">
        <v>254</v>
      </c>
      <c r="C29" s="187" t="s">
        <v>255</v>
      </c>
      <c r="D29" s="217"/>
      <c r="E29" s="218"/>
      <c r="F29" s="218"/>
      <c r="G29" s="218"/>
      <c r="H29" s="218"/>
      <c r="I29" s="219"/>
      <c r="J29" s="217">
        <v>2</v>
      </c>
      <c r="K29" s="218"/>
      <c r="L29" s="218"/>
      <c r="M29" s="219"/>
    </row>
    <row r="30" spans="1:13">
      <c r="A30" s="247"/>
      <c r="B30" s="186" t="s">
        <v>28</v>
      </c>
      <c r="C30" s="186" t="s">
        <v>29</v>
      </c>
      <c r="D30" s="220"/>
      <c r="E30" s="221"/>
      <c r="F30" s="221"/>
      <c r="G30" s="221"/>
      <c r="H30" s="221">
        <v>1</v>
      </c>
      <c r="I30" s="222"/>
      <c r="J30" s="220">
        <v>2</v>
      </c>
      <c r="K30" s="221"/>
      <c r="L30" s="221">
        <v>2</v>
      </c>
      <c r="M30" s="222"/>
    </row>
    <row r="31" spans="1:13">
      <c r="A31" s="247"/>
      <c r="B31" s="187" t="s">
        <v>256</v>
      </c>
      <c r="C31" s="187" t="s">
        <v>257</v>
      </c>
      <c r="D31" s="217"/>
      <c r="E31" s="218"/>
      <c r="F31" s="218"/>
      <c r="G31" s="218"/>
      <c r="H31" s="218"/>
      <c r="I31" s="219"/>
      <c r="J31" s="217">
        <v>2</v>
      </c>
      <c r="K31" s="218"/>
      <c r="L31" s="218"/>
      <c r="M31" s="219"/>
    </row>
    <row r="32" spans="1:13">
      <c r="A32" s="242"/>
      <c r="B32" s="186" t="s">
        <v>258</v>
      </c>
      <c r="C32" s="186" t="s">
        <v>259</v>
      </c>
      <c r="D32" s="220"/>
      <c r="E32" s="221"/>
      <c r="F32" s="221"/>
      <c r="G32" s="221"/>
      <c r="H32" s="221"/>
      <c r="I32" s="222"/>
      <c r="J32" s="220">
        <v>2</v>
      </c>
      <c r="K32" s="221"/>
      <c r="L32" s="221"/>
      <c r="M32" s="222"/>
    </row>
    <row r="33" spans="1:27">
      <c r="A33" s="242"/>
      <c r="B33" s="187" t="s">
        <v>260</v>
      </c>
      <c r="C33" s="187" t="s">
        <v>261</v>
      </c>
      <c r="D33" s="217"/>
      <c r="E33" s="218"/>
      <c r="F33" s="218"/>
      <c r="G33" s="218"/>
      <c r="H33" s="218"/>
      <c r="I33" s="219"/>
      <c r="J33" s="217">
        <v>2</v>
      </c>
      <c r="K33" s="218"/>
      <c r="L33" s="218"/>
      <c r="M33" s="219"/>
    </row>
    <row r="34" spans="1:27">
      <c r="A34" s="242"/>
      <c r="B34" s="186" t="s">
        <v>262</v>
      </c>
      <c r="C34" s="186" t="s">
        <v>263</v>
      </c>
      <c r="D34" s="220"/>
      <c r="E34" s="221"/>
      <c r="F34" s="221"/>
      <c r="G34" s="221"/>
      <c r="H34" s="221"/>
      <c r="I34" s="222"/>
      <c r="J34" s="220"/>
      <c r="K34" s="221"/>
      <c r="L34" s="221">
        <v>2</v>
      </c>
      <c r="M34" s="222"/>
    </row>
    <row r="35" spans="1:27" ht="15" customHeight="1">
      <c r="A35" s="242"/>
      <c r="B35" s="187" t="s">
        <v>264</v>
      </c>
      <c r="C35" s="187" t="s">
        <v>265</v>
      </c>
      <c r="D35" s="217"/>
      <c r="E35" s="218"/>
      <c r="F35" s="218"/>
      <c r="G35" s="218"/>
      <c r="H35" s="218"/>
      <c r="I35" s="219"/>
      <c r="J35" s="217">
        <v>2</v>
      </c>
      <c r="K35" s="218"/>
      <c r="L35" s="218"/>
      <c r="M35" s="219"/>
      <c r="P35" s="316" t="s">
        <v>768</v>
      </c>
      <c r="Q35" s="316"/>
      <c r="R35" s="316"/>
      <c r="S35" s="316"/>
      <c r="T35" s="316"/>
      <c r="U35" s="316"/>
      <c r="V35" s="316"/>
      <c r="W35" s="316"/>
      <c r="X35" s="316"/>
      <c r="Y35" s="316"/>
      <c r="Z35" s="316"/>
      <c r="AA35" s="316"/>
    </row>
    <row r="36" spans="1:27">
      <c r="A36" s="242"/>
      <c r="B36" s="186" t="s">
        <v>266</v>
      </c>
      <c r="C36" s="186" t="s">
        <v>267</v>
      </c>
      <c r="D36" s="220"/>
      <c r="E36" s="221"/>
      <c r="F36" s="221"/>
      <c r="G36" s="221"/>
      <c r="H36" s="221"/>
      <c r="I36" s="222"/>
      <c r="J36" s="220">
        <v>2</v>
      </c>
      <c r="K36" s="221"/>
      <c r="L36" s="221"/>
      <c r="M36" s="222"/>
      <c r="P36" s="316"/>
      <c r="Q36" s="316"/>
      <c r="R36" s="316"/>
      <c r="S36" s="316"/>
      <c r="T36" s="316"/>
      <c r="U36" s="316"/>
      <c r="V36" s="316"/>
      <c r="W36" s="316"/>
      <c r="X36" s="316"/>
      <c r="Y36" s="316"/>
      <c r="Z36" s="316"/>
      <c r="AA36" s="316"/>
    </row>
    <row r="37" spans="1:27">
      <c r="A37" s="242"/>
      <c r="B37" s="187" t="s">
        <v>268</v>
      </c>
      <c r="C37" s="187" t="s">
        <v>269</v>
      </c>
      <c r="D37" s="217"/>
      <c r="E37" s="218"/>
      <c r="F37" s="218"/>
      <c r="G37" s="218"/>
      <c r="H37" s="218"/>
      <c r="I37" s="219"/>
      <c r="J37" s="217">
        <v>2</v>
      </c>
      <c r="K37" s="218"/>
      <c r="L37" s="218"/>
      <c r="M37" s="219"/>
      <c r="P37" s="316"/>
      <c r="Q37" s="316"/>
      <c r="R37" s="316"/>
      <c r="S37" s="316"/>
      <c r="T37" s="316"/>
      <c r="U37" s="316"/>
      <c r="V37" s="316"/>
      <c r="W37" s="316"/>
      <c r="X37" s="316"/>
      <c r="Y37" s="316"/>
      <c r="Z37" s="316"/>
      <c r="AA37" s="316"/>
    </row>
    <row r="38" spans="1:27">
      <c r="B38" s="186" t="s">
        <v>270</v>
      </c>
      <c r="C38" s="186" t="s">
        <v>271</v>
      </c>
      <c r="D38" s="220"/>
      <c r="E38" s="221"/>
      <c r="F38" s="221"/>
      <c r="G38" s="221"/>
      <c r="H38" s="221"/>
      <c r="I38" s="222"/>
      <c r="J38" s="220">
        <v>1</v>
      </c>
      <c r="K38" s="221"/>
      <c r="L38" s="221"/>
      <c r="M38" s="222"/>
      <c r="P38" s="316"/>
      <c r="Q38" s="316"/>
      <c r="R38" s="316"/>
      <c r="S38" s="316"/>
      <c r="T38" s="316"/>
      <c r="U38" s="316"/>
      <c r="V38" s="316"/>
      <c r="W38" s="316"/>
      <c r="X38" s="316"/>
      <c r="Y38" s="316"/>
      <c r="Z38" s="316"/>
      <c r="AA38" s="316"/>
    </row>
    <row r="39" spans="1:27">
      <c r="B39" s="187" t="s">
        <v>272</v>
      </c>
      <c r="C39" s="187" t="s">
        <v>273</v>
      </c>
      <c r="D39" s="217"/>
      <c r="E39" s="218"/>
      <c r="F39" s="218"/>
      <c r="G39" s="218"/>
      <c r="H39" s="218"/>
      <c r="I39" s="219"/>
      <c r="J39" s="217">
        <v>2</v>
      </c>
      <c r="K39" s="218"/>
      <c r="L39" s="218"/>
      <c r="M39" s="219"/>
    </row>
    <row r="40" spans="1:27">
      <c r="B40" s="186" t="s">
        <v>274</v>
      </c>
      <c r="C40" s="186" t="s">
        <v>275</v>
      </c>
      <c r="D40" s="220"/>
      <c r="E40" s="221"/>
      <c r="F40" s="221"/>
      <c r="G40" s="221"/>
      <c r="H40" s="221"/>
      <c r="I40" s="222"/>
      <c r="J40" s="220"/>
      <c r="K40" s="221"/>
      <c r="L40" s="221">
        <v>1</v>
      </c>
      <c r="M40" s="222"/>
    </row>
    <row r="41" spans="1:27">
      <c r="B41" s="187" t="s">
        <v>276</v>
      </c>
      <c r="C41" s="187" t="s">
        <v>277</v>
      </c>
      <c r="D41" s="217"/>
      <c r="E41" s="218"/>
      <c r="F41" s="218"/>
      <c r="G41" s="218"/>
      <c r="H41" s="218"/>
      <c r="I41" s="219"/>
      <c r="J41" s="217">
        <v>2</v>
      </c>
      <c r="K41" s="218"/>
      <c r="L41" s="218"/>
      <c r="M41" s="219"/>
    </row>
    <row r="42" spans="1:27">
      <c r="B42" s="186" t="s">
        <v>278</v>
      </c>
      <c r="C42" s="186" t="s">
        <v>279</v>
      </c>
      <c r="D42" s="220"/>
      <c r="E42" s="221"/>
      <c r="F42" s="221"/>
      <c r="G42" s="221"/>
      <c r="H42" s="221"/>
      <c r="I42" s="222"/>
      <c r="J42" s="220">
        <v>2</v>
      </c>
      <c r="K42" s="221"/>
      <c r="L42" s="221"/>
      <c r="M42" s="222"/>
    </row>
    <row r="43" spans="1:27">
      <c r="B43" s="187" t="s">
        <v>280</v>
      </c>
      <c r="C43" s="187" t="s">
        <v>281</v>
      </c>
      <c r="D43" s="217"/>
      <c r="E43" s="218"/>
      <c r="F43" s="218"/>
      <c r="G43" s="218"/>
      <c r="H43" s="218"/>
      <c r="I43" s="219"/>
      <c r="J43" s="217">
        <v>2</v>
      </c>
      <c r="K43" s="218"/>
      <c r="L43" s="218"/>
      <c r="M43" s="219"/>
    </row>
    <row r="44" spans="1:27">
      <c r="B44" s="186" t="s">
        <v>282</v>
      </c>
      <c r="C44" s="186" t="s">
        <v>283</v>
      </c>
      <c r="D44" s="220"/>
      <c r="E44" s="221"/>
      <c r="F44" s="221"/>
      <c r="G44" s="221"/>
      <c r="H44" s="221"/>
      <c r="I44" s="222"/>
      <c r="J44" s="220">
        <v>1</v>
      </c>
      <c r="K44" s="221"/>
      <c r="L44" s="221">
        <v>2</v>
      </c>
      <c r="M44" s="222"/>
    </row>
    <row r="45" spans="1:27">
      <c r="B45" s="187" t="s">
        <v>284</v>
      </c>
      <c r="C45" s="187" t="s">
        <v>285</v>
      </c>
      <c r="D45" s="217"/>
      <c r="E45" s="218"/>
      <c r="F45" s="218"/>
      <c r="G45" s="218"/>
      <c r="H45" s="218"/>
      <c r="I45" s="219"/>
      <c r="J45" s="217">
        <v>2</v>
      </c>
      <c r="K45" s="218"/>
      <c r="L45" s="218"/>
      <c r="M45" s="219"/>
    </row>
    <row r="46" spans="1:27">
      <c r="B46" s="186" t="s">
        <v>286</v>
      </c>
      <c r="C46" s="186" t="s">
        <v>287</v>
      </c>
      <c r="D46" s="220"/>
      <c r="E46" s="221"/>
      <c r="F46" s="221"/>
      <c r="G46" s="221"/>
      <c r="H46" s="221"/>
      <c r="I46" s="222"/>
      <c r="J46" s="220">
        <v>2</v>
      </c>
      <c r="K46" s="221"/>
      <c r="L46" s="221"/>
      <c r="M46" s="222"/>
    </row>
    <row r="47" spans="1:27">
      <c r="B47" s="187" t="s">
        <v>288</v>
      </c>
      <c r="C47" s="187" t="s">
        <v>289</v>
      </c>
      <c r="D47" s="217"/>
      <c r="E47" s="218"/>
      <c r="F47" s="218"/>
      <c r="G47" s="218"/>
      <c r="H47" s="218"/>
      <c r="I47" s="219"/>
      <c r="J47" s="217">
        <v>2</v>
      </c>
      <c r="K47" s="218"/>
      <c r="L47" s="218">
        <v>1</v>
      </c>
      <c r="M47" s="219"/>
    </row>
    <row r="48" spans="1:27">
      <c r="B48" s="186" t="s">
        <v>290</v>
      </c>
      <c r="C48" s="186" t="s">
        <v>291</v>
      </c>
      <c r="D48" s="220"/>
      <c r="E48" s="221"/>
      <c r="F48" s="221"/>
      <c r="G48" s="221"/>
      <c r="H48" s="221"/>
      <c r="I48" s="222"/>
      <c r="J48" s="220"/>
      <c r="K48" s="221"/>
      <c r="L48" s="221">
        <v>1</v>
      </c>
      <c r="M48" s="222"/>
    </row>
    <row r="49" spans="2:13">
      <c r="B49" s="187" t="s">
        <v>292</v>
      </c>
      <c r="C49" s="187" t="s">
        <v>293</v>
      </c>
      <c r="D49" s="217"/>
      <c r="E49" s="218"/>
      <c r="F49" s="218"/>
      <c r="G49" s="218"/>
      <c r="H49" s="218"/>
      <c r="I49" s="219"/>
      <c r="J49" s="217"/>
      <c r="K49" s="218"/>
      <c r="L49" s="218">
        <v>1</v>
      </c>
      <c r="M49" s="219"/>
    </row>
    <row r="50" spans="2:13">
      <c r="B50" s="186" t="s">
        <v>294</v>
      </c>
      <c r="C50" s="186" t="s">
        <v>295</v>
      </c>
      <c r="D50" s="220"/>
      <c r="E50" s="221"/>
      <c r="F50" s="221"/>
      <c r="G50" s="221"/>
      <c r="H50" s="221"/>
      <c r="I50" s="222"/>
      <c r="J50" s="220">
        <v>2</v>
      </c>
      <c r="K50" s="221"/>
      <c r="L50" s="221"/>
      <c r="M50" s="222"/>
    </row>
    <row r="51" spans="2:13">
      <c r="B51" s="187" t="s">
        <v>296</v>
      </c>
      <c r="C51" s="187" t="s">
        <v>297</v>
      </c>
      <c r="D51" s="217"/>
      <c r="E51" s="218"/>
      <c r="F51" s="218"/>
      <c r="G51" s="218"/>
      <c r="H51" s="218"/>
      <c r="I51" s="219"/>
      <c r="J51" s="217">
        <v>2</v>
      </c>
      <c r="K51" s="218"/>
      <c r="L51" s="218"/>
      <c r="M51" s="219"/>
    </row>
    <row r="52" spans="2:13">
      <c r="B52" s="186" t="s">
        <v>298</v>
      </c>
      <c r="C52" s="186" t="s">
        <v>299</v>
      </c>
      <c r="D52" s="220"/>
      <c r="E52" s="221"/>
      <c r="F52" s="221"/>
      <c r="G52" s="221"/>
      <c r="H52" s="221"/>
      <c r="I52" s="222"/>
      <c r="J52" s="220">
        <v>2</v>
      </c>
      <c r="K52" s="221"/>
      <c r="L52" s="221"/>
      <c r="M52" s="222"/>
    </row>
    <row r="53" spans="2:13">
      <c r="B53" s="187" t="s">
        <v>300</v>
      </c>
      <c r="C53" s="187" t="s">
        <v>301</v>
      </c>
      <c r="D53" s="217"/>
      <c r="E53" s="218"/>
      <c r="F53" s="218"/>
      <c r="G53" s="218"/>
      <c r="H53" s="218"/>
      <c r="I53" s="219"/>
      <c r="J53" s="217">
        <v>2</v>
      </c>
      <c r="K53" s="218"/>
      <c r="L53" s="218"/>
      <c r="M53" s="219"/>
    </row>
    <row r="54" spans="2:13">
      <c r="B54" s="186" t="s">
        <v>302</v>
      </c>
      <c r="C54" s="186" t="s">
        <v>303</v>
      </c>
      <c r="D54" s="220"/>
      <c r="E54" s="221"/>
      <c r="F54" s="221"/>
      <c r="G54" s="221"/>
      <c r="H54" s="221"/>
      <c r="I54" s="222"/>
      <c r="J54" s="220">
        <v>1</v>
      </c>
      <c r="K54" s="221"/>
      <c r="L54" s="221"/>
      <c r="M54" s="222"/>
    </row>
    <row r="55" spans="2:13">
      <c r="B55" s="187" t="s">
        <v>304</v>
      </c>
      <c r="C55" s="187" t="s">
        <v>305</v>
      </c>
      <c r="D55" s="217"/>
      <c r="E55" s="218"/>
      <c r="F55" s="218"/>
      <c r="G55" s="218"/>
      <c r="H55" s="218"/>
      <c r="I55" s="219"/>
      <c r="J55" s="217"/>
      <c r="K55" s="218"/>
      <c r="L55" s="218">
        <v>1</v>
      </c>
      <c r="M55" s="219"/>
    </row>
    <row r="56" spans="2:13">
      <c r="B56" s="186" t="s">
        <v>30</v>
      </c>
      <c r="C56" s="186" t="s">
        <v>31</v>
      </c>
      <c r="D56" s="220">
        <v>5</v>
      </c>
      <c r="E56" s="221">
        <v>4</v>
      </c>
      <c r="F56" s="221"/>
      <c r="G56" s="221"/>
      <c r="H56" s="221"/>
      <c r="I56" s="222">
        <v>3</v>
      </c>
      <c r="J56" s="220"/>
      <c r="K56" s="221"/>
      <c r="L56" s="221"/>
      <c r="M56" s="222">
        <v>2</v>
      </c>
    </row>
    <row r="57" spans="2:13">
      <c r="B57" s="187" t="s">
        <v>306</v>
      </c>
      <c r="C57" s="187" t="s">
        <v>307</v>
      </c>
      <c r="D57" s="217"/>
      <c r="E57" s="218"/>
      <c r="F57" s="218"/>
      <c r="G57" s="218"/>
      <c r="H57" s="218"/>
      <c r="I57" s="219"/>
      <c r="J57" s="217">
        <v>1</v>
      </c>
      <c r="K57" s="218"/>
      <c r="L57" s="218"/>
      <c r="M57" s="219"/>
    </row>
    <row r="58" spans="2:13">
      <c r="B58" s="186" t="s">
        <v>308</v>
      </c>
      <c r="C58" s="186" t="s">
        <v>309</v>
      </c>
      <c r="D58" s="220"/>
      <c r="E58" s="221"/>
      <c r="F58" s="221"/>
      <c r="G58" s="221"/>
      <c r="H58" s="221"/>
      <c r="I58" s="222"/>
      <c r="J58" s="220"/>
      <c r="K58" s="221"/>
      <c r="L58" s="221">
        <v>2</v>
      </c>
      <c r="M58" s="222"/>
    </row>
    <row r="59" spans="2:13">
      <c r="B59" s="187" t="s">
        <v>310</v>
      </c>
      <c r="C59" s="187" t="s">
        <v>311</v>
      </c>
      <c r="D59" s="217"/>
      <c r="E59" s="218"/>
      <c r="F59" s="218"/>
      <c r="G59" s="218"/>
      <c r="H59" s="218"/>
      <c r="I59" s="219"/>
      <c r="J59" s="217">
        <v>2</v>
      </c>
      <c r="K59" s="218"/>
      <c r="L59" s="218"/>
      <c r="M59" s="219"/>
    </row>
    <row r="60" spans="2:13">
      <c r="B60" s="186" t="s">
        <v>312</v>
      </c>
      <c r="C60" s="186" t="s">
        <v>313</v>
      </c>
      <c r="D60" s="220"/>
      <c r="E60" s="221"/>
      <c r="F60" s="221"/>
      <c r="G60" s="221"/>
      <c r="H60" s="221"/>
      <c r="I60" s="222"/>
      <c r="J60" s="220">
        <v>1</v>
      </c>
      <c r="K60" s="221"/>
      <c r="L60" s="221"/>
      <c r="M60" s="222"/>
    </row>
    <row r="61" spans="2:13">
      <c r="B61" s="187" t="s">
        <v>34</v>
      </c>
      <c r="C61" s="187" t="s">
        <v>35</v>
      </c>
      <c r="D61" s="217"/>
      <c r="E61" s="218"/>
      <c r="F61" s="218"/>
      <c r="G61" s="218"/>
      <c r="H61" s="218">
        <v>2</v>
      </c>
      <c r="I61" s="219"/>
      <c r="J61" s="217"/>
      <c r="K61" s="218"/>
      <c r="L61" s="218"/>
      <c r="M61" s="219"/>
    </row>
    <row r="62" spans="2:13">
      <c r="B62" s="186" t="s">
        <v>36</v>
      </c>
      <c r="C62" s="186" t="s">
        <v>37</v>
      </c>
      <c r="D62" s="220"/>
      <c r="E62" s="221">
        <v>1</v>
      </c>
      <c r="F62" s="221"/>
      <c r="G62" s="221">
        <v>2</v>
      </c>
      <c r="H62" s="221">
        <v>1</v>
      </c>
      <c r="I62" s="222"/>
      <c r="J62" s="220">
        <v>2</v>
      </c>
      <c r="K62" s="221"/>
      <c r="L62" s="221"/>
      <c r="M62" s="222"/>
    </row>
    <row r="63" spans="2:13">
      <c r="B63" s="187" t="s">
        <v>314</v>
      </c>
      <c r="C63" s="187" t="s">
        <v>315</v>
      </c>
      <c r="D63" s="217"/>
      <c r="E63" s="218"/>
      <c r="F63" s="218"/>
      <c r="G63" s="218"/>
      <c r="H63" s="218"/>
      <c r="I63" s="219"/>
      <c r="J63" s="217">
        <v>2</v>
      </c>
      <c r="K63" s="218"/>
      <c r="L63" s="218"/>
      <c r="M63" s="219"/>
    </row>
    <row r="64" spans="2:13">
      <c r="B64" s="186" t="s">
        <v>316</v>
      </c>
      <c r="C64" s="186" t="s">
        <v>317</v>
      </c>
      <c r="D64" s="220"/>
      <c r="E64" s="221"/>
      <c r="F64" s="221"/>
      <c r="G64" s="221"/>
      <c r="H64" s="221"/>
      <c r="I64" s="222"/>
      <c r="J64" s="220">
        <v>1</v>
      </c>
      <c r="K64" s="221"/>
      <c r="L64" s="221"/>
      <c r="M64" s="222"/>
    </row>
    <row r="65" spans="2:27">
      <c r="B65" s="187" t="s">
        <v>318</v>
      </c>
      <c r="C65" s="187" t="s">
        <v>319</v>
      </c>
      <c r="D65" s="217"/>
      <c r="E65" s="218"/>
      <c r="F65" s="218"/>
      <c r="G65" s="218"/>
      <c r="H65" s="218"/>
      <c r="I65" s="219"/>
      <c r="J65" s="217">
        <v>2</v>
      </c>
      <c r="K65" s="218"/>
      <c r="L65" s="218"/>
      <c r="M65" s="219"/>
    </row>
    <row r="66" spans="2:27">
      <c r="B66" s="186" t="s">
        <v>320</v>
      </c>
      <c r="C66" s="186" t="s">
        <v>321</v>
      </c>
      <c r="D66" s="220"/>
      <c r="E66" s="221"/>
      <c r="F66" s="221"/>
      <c r="G66" s="221"/>
      <c r="H66" s="221"/>
      <c r="I66" s="222"/>
      <c r="J66" s="220"/>
      <c r="K66" s="221"/>
      <c r="L66" s="221">
        <v>1</v>
      </c>
      <c r="M66" s="222"/>
    </row>
    <row r="67" spans="2:27">
      <c r="B67" s="187" t="s">
        <v>322</v>
      </c>
      <c r="C67" s="187" t="s">
        <v>323</v>
      </c>
      <c r="D67" s="217"/>
      <c r="E67" s="218"/>
      <c r="F67" s="218"/>
      <c r="G67" s="218"/>
      <c r="H67" s="218"/>
      <c r="I67" s="219"/>
      <c r="J67" s="217">
        <v>1</v>
      </c>
      <c r="K67" s="218"/>
      <c r="L67" s="218"/>
      <c r="M67" s="219"/>
    </row>
    <row r="68" spans="2:27">
      <c r="B68" s="186" t="s">
        <v>324</v>
      </c>
      <c r="C68" s="186" t="s">
        <v>325</v>
      </c>
      <c r="D68" s="220"/>
      <c r="E68" s="221"/>
      <c r="F68" s="221"/>
      <c r="G68" s="221"/>
      <c r="H68" s="221"/>
      <c r="I68" s="222"/>
      <c r="J68" s="220">
        <v>1</v>
      </c>
      <c r="K68" s="221"/>
      <c r="L68" s="221"/>
      <c r="M68" s="222"/>
    </row>
    <row r="69" spans="2:27">
      <c r="B69" s="187" t="s">
        <v>326</v>
      </c>
      <c r="C69" s="187" t="s">
        <v>327</v>
      </c>
      <c r="D69" s="217"/>
      <c r="E69" s="218"/>
      <c r="F69" s="218"/>
      <c r="G69" s="218"/>
      <c r="H69" s="218"/>
      <c r="I69" s="219"/>
      <c r="J69" s="217">
        <v>3</v>
      </c>
      <c r="K69" s="218">
        <v>1</v>
      </c>
      <c r="L69" s="218">
        <v>2</v>
      </c>
      <c r="M69" s="219"/>
    </row>
    <row r="70" spans="2:27">
      <c r="B70" s="186" t="s">
        <v>38</v>
      </c>
      <c r="C70" s="186" t="s">
        <v>39</v>
      </c>
      <c r="D70" s="220"/>
      <c r="E70" s="221"/>
      <c r="F70" s="221"/>
      <c r="G70" s="221"/>
      <c r="H70" s="221">
        <v>1</v>
      </c>
      <c r="I70" s="222"/>
      <c r="J70" s="220">
        <v>2</v>
      </c>
      <c r="K70" s="221"/>
      <c r="L70" s="221">
        <v>1</v>
      </c>
      <c r="M70" s="222"/>
    </row>
    <row r="71" spans="2:27">
      <c r="B71" s="187" t="s">
        <v>40</v>
      </c>
      <c r="C71" s="187" t="s">
        <v>41</v>
      </c>
      <c r="D71" s="217"/>
      <c r="E71" s="218"/>
      <c r="F71" s="218"/>
      <c r="G71" s="218"/>
      <c r="H71" s="218">
        <v>1</v>
      </c>
      <c r="I71" s="219"/>
      <c r="J71" s="217">
        <v>1</v>
      </c>
      <c r="K71" s="218"/>
      <c r="L71" s="218"/>
      <c r="M71" s="219"/>
    </row>
    <row r="72" spans="2:27">
      <c r="B72" s="186" t="s">
        <v>328</v>
      </c>
      <c r="C72" s="186" t="s">
        <v>329</v>
      </c>
      <c r="D72" s="220"/>
      <c r="E72" s="221"/>
      <c r="F72" s="221"/>
      <c r="G72" s="221"/>
      <c r="H72" s="221"/>
      <c r="I72" s="222"/>
      <c r="J72" s="220"/>
      <c r="K72" s="221"/>
      <c r="L72" s="221">
        <v>1</v>
      </c>
      <c r="M72" s="222"/>
    </row>
    <row r="73" spans="2:27">
      <c r="B73" s="187" t="s">
        <v>330</v>
      </c>
      <c r="C73" s="187" t="s">
        <v>331</v>
      </c>
      <c r="D73" s="217"/>
      <c r="E73" s="218"/>
      <c r="F73" s="218"/>
      <c r="G73" s="218"/>
      <c r="H73" s="218"/>
      <c r="I73" s="219"/>
      <c r="J73" s="217"/>
      <c r="K73" s="218"/>
      <c r="L73" s="218">
        <v>2</v>
      </c>
      <c r="M73" s="219"/>
    </row>
    <row r="74" spans="2:27" ht="15" customHeight="1">
      <c r="B74" s="186" t="s">
        <v>332</v>
      </c>
      <c r="C74" s="186" t="s">
        <v>333</v>
      </c>
      <c r="D74" s="220"/>
      <c r="E74" s="221"/>
      <c r="F74" s="221"/>
      <c r="G74" s="221"/>
      <c r="H74" s="221"/>
      <c r="I74" s="222"/>
      <c r="J74" s="220">
        <v>1</v>
      </c>
      <c r="K74" s="221"/>
      <c r="L74" s="221"/>
      <c r="M74" s="222"/>
      <c r="P74" s="316" t="s">
        <v>792</v>
      </c>
      <c r="Q74" s="316"/>
      <c r="R74" s="316"/>
      <c r="S74" s="316"/>
      <c r="T74" s="316"/>
      <c r="U74" s="316"/>
      <c r="V74" s="316"/>
      <c r="W74" s="316"/>
      <c r="X74" s="316"/>
      <c r="Y74" s="316"/>
      <c r="Z74" s="316"/>
      <c r="AA74" s="135"/>
    </row>
    <row r="75" spans="2:27">
      <c r="B75" s="187" t="s">
        <v>334</v>
      </c>
      <c r="C75" s="187" t="s">
        <v>335</v>
      </c>
      <c r="D75" s="217"/>
      <c r="E75" s="218"/>
      <c r="F75" s="218"/>
      <c r="G75" s="218"/>
      <c r="H75" s="218"/>
      <c r="I75" s="219"/>
      <c r="J75" s="217"/>
      <c r="K75" s="218"/>
      <c r="L75" s="218">
        <v>3</v>
      </c>
      <c r="M75" s="219"/>
      <c r="P75" s="316"/>
      <c r="Q75" s="316"/>
      <c r="R75" s="316"/>
      <c r="S75" s="316"/>
      <c r="T75" s="316"/>
      <c r="U75" s="316"/>
      <c r="V75" s="316"/>
      <c r="W75" s="316"/>
      <c r="X75" s="316"/>
      <c r="Y75" s="316"/>
      <c r="Z75" s="316"/>
      <c r="AA75" s="135"/>
    </row>
    <row r="76" spans="2:27">
      <c r="B76" s="186" t="s">
        <v>336</v>
      </c>
      <c r="C76" s="186" t="s">
        <v>337</v>
      </c>
      <c r="D76" s="220"/>
      <c r="E76" s="221"/>
      <c r="F76" s="221"/>
      <c r="G76" s="221"/>
      <c r="H76" s="221"/>
      <c r="I76" s="222"/>
      <c r="J76" s="220">
        <v>2</v>
      </c>
      <c r="K76" s="221"/>
      <c r="L76" s="221"/>
      <c r="M76" s="222"/>
      <c r="P76" s="316"/>
      <c r="Q76" s="316"/>
      <c r="R76" s="316"/>
      <c r="S76" s="316"/>
      <c r="T76" s="316"/>
      <c r="U76" s="316"/>
      <c r="V76" s="316"/>
      <c r="W76" s="316"/>
      <c r="X76" s="316"/>
      <c r="Y76" s="316"/>
      <c r="Z76" s="316"/>
      <c r="AA76" s="135"/>
    </row>
    <row r="77" spans="2:27">
      <c r="B77" s="187" t="s">
        <v>338</v>
      </c>
      <c r="C77" s="187" t="s">
        <v>339</v>
      </c>
      <c r="D77" s="217"/>
      <c r="E77" s="218"/>
      <c r="F77" s="218"/>
      <c r="G77" s="218"/>
      <c r="H77" s="218"/>
      <c r="I77" s="219"/>
      <c r="J77" s="217">
        <v>2</v>
      </c>
      <c r="K77" s="218"/>
      <c r="L77" s="218"/>
      <c r="M77" s="219"/>
      <c r="P77" s="316"/>
      <c r="Q77" s="316"/>
      <c r="R77" s="316"/>
      <c r="S77" s="316"/>
      <c r="T77" s="316"/>
      <c r="U77" s="316"/>
      <c r="V77" s="316"/>
      <c r="W77" s="316"/>
      <c r="X77" s="316"/>
      <c r="Y77" s="316"/>
      <c r="Z77" s="316"/>
      <c r="AA77" s="135"/>
    </row>
    <row r="78" spans="2:27">
      <c r="B78" s="186" t="s">
        <v>340</v>
      </c>
      <c r="C78" s="186" t="s">
        <v>341</v>
      </c>
      <c r="D78" s="220"/>
      <c r="E78" s="221"/>
      <c r="F78" s="221"/>
      <c r="G78" s="221"/>
      <c r="H78" s="221"/>
      <c r="I78" s="222"/>
      <c r="J78" s="220">
        <v>2</v>
      </c>
      <c r="K78" s="221"/>
      <c r="L78" s="221"/>
      <c r="M78" s="222"/>
      <c r="P78" s="316"/>
      <c r="Q78" s="316"/>
      <c r="R78" s="316"/>
      <c r="S78" s="316"/>
      <c r="T78" s="316"/>
      <c r="U78" s="316"/>
      <c r="V78" s="316"/>
      <c r="W78" s="316"/>
      <c r="X78" s="316"/>
      <c r="Y78" s="316"/>
      <c r="Z78" s="316"/>
    </row>
    <row r="79" spans="2:27">
      <c r="B79" s="187" t="s">
        <v>342</v>
      </c>
      <c r="C79" s="187" t="s">
        <v>343</v>
      </c>
      <c r="D79" s="217"/>
      <c r="E79" s="218"/>
      <c r="F79" s="218"/>
      <c r="G79" s="218"/>
      <c r="H79" s="218"/>
      <c r="I79" s="219"/>
      <c r="J79" s="217">
        <v>2</v>
      </c>
      <c r="K79" s="218"/>
      <c r="L79" s="218"/>
      <c r="M79" s="219"/>
      <c r="P79" s="136" t="s">
        <v>793</v>
      </c>
    </row>
    <row r="80" spans="2:27">
      <c r="B80" s="186" t="s">
        <v>344</v>
      </c>
      <c r="C80" s="186" t="s">
        <v>345</v>
      </c>
      <c r="D80" s="220"/>
      <c r="E80" s="221"/>
      <c r="F80" s="221"/>
      <c r="G80" s="221"/>
      <c r="H80" s="221"/>
      <c r="I80" s="222"/>
      <c r="J80" s="220"/>
      <c r="K80" s="221"/>
      <c r="L80" s="221">
        <v>1</v>
      </c>
      <c r="M80" s="222"/>
    </row>
    <row r="81" spans="2:25">
      <c r="B81" s="187" t="s">
        <v>346</v>
      </c>
      <c r="C81" s="187" t="s">
        <v>347</v>
      </c>
      <c r="D81" s="217"/>
      <c r="E81" s="218"/>
      <c r="F81" s="218"/>
      <c r="G81" s="218"/>
      <c r="H81" s="218"/>
      <c r="I81" s="219"/>
      <c r="J81" s="217"/>
      <c r="K81" s="218"/>
      <c r="L81" s="218">
        <v>2</v>
      </c>
      <c r="M81" s="219"/>
      <c r="Y81" s="131"/>
    </row>
    <row r="82" spans="2:25">
      <c r="B82" s="186" t="s">
        <v>348</v>
      </c>
      <c r="C82" s="186" t="s">
        <v>349</v>
      </c>
      <c r="D82" s="220"/>
      <c r="E82" s="221"/>
      <c r="F82" s="221"/>
      <c r="G82" s="221"/>
      <c r="H82" s="221"/>
      <c r="I82" s="222"/>
      <c r="J82" s="220"/>
      <c r="K82" s="221"/>
      <c r="L82" s="221">
        <v>2</v>
      </c>
      <c r="M82" s="222"/>
    </row>
    <row r="83" spans="2:25">
      <c r="B83" s="187" t="s">
        <v>350</v>
      </c>
      <c r="C83" s="187" t="s">
        <v>351</v>
      </c>
      <c r="D83" s="217"/>
      <c r="E83" s="218"/>
      <c r="F83" s="218"/>
      <c r="G83" s="218"/>
      <c r="H83" s="218"/>
      <c r="I83" s="219"/>
      <c r="J83" s="217"/>
      <c r="K83" s="218"/>
      <c r="L83" s="218">
        <v>1</v>
      </c>
      <c r="M83" s="219"/>
    </row>
    <row r="84" spans="2:25">
      <c r="B84" s="186" t="s">
        <v>42</v>
      </c>
      <c r="C84" s="186" t="s">
        <v>43</v>
      </c>
      <c r="D84" s="220"/>
      <c r="E84" s="221"/>
      <c r="F84" s="221"/>
      <c r="G84" s="221"/>
      <c r="H84" s="221">
        <v>4</v>
      </c>
      <c r="I84" s="222"/>
      <c r="J84" s="220"/>
      <c r="K84" s="221"/>
      <c r="L84" s="221"/>
      <c r="M84" s="222"/>
    </row>
    <row r="85" spans="2:25">
      <c r="B85" s="187" t="s">
        <v>352</v>
      </c>
      <c r="C85" s="187" t="s">
        <v>353</v>
      </c>
      <c r="D85" s="217"/>
      <c r="E85" s="218"/>
      <c r="F85" s="218"/>
      <c r="G85" s="218"/>
      <c r="H85" s="218"/>
      <c r="I85" s="219"/>
      <c r="J85" s="217"/>
      <c r="K85" s="218"/>
      <c r="L85" s="218">
        <v>1</v>
      </c>
      <c r="M85" s="219"/>
    </row>
    <row r="86" spans="2:25">
      <c r="B86" s="186" t="s">
        <v>354</v>
      </c>
      <c r="C86" s="186" t="s">
        <v>355</v>
      </c>
      <c r="D86" s="220"/>
      <c r="E86" s="221"/>
      <c r="F86" s="221"/>
      <c r="G86" s="221"/>
      <c r="H86" s="221"/>
      <c r="I86" s="222"/>
      <c r="J86" s="220">
        <v>2</v>
      </c>
      <c r="K86" s="221"/>
      <c r="L86" s="221"/>
      <c r="M86" s="222"/>
    </row>
    <row r="87" spans="2:25">
      <c r="B87" s="187" t="s">
        <v>356</v>
      </c>
      <c r="C87" s="187" t="s">
        <v>357</v>
      </c>
      <c r="D87" s="217"/>
      <c r="E87" s="218"/>
      <c r="F87" s="218"/>
      <c r="G87" s="218"/>
      <c r="H87" s="218"/>
      <c r="I87" s="219"/>
      <c r="J87" s="217">
        <v>2</v>
      </c>
      <c r="K87" s="218"/>
      <c r="L87" s="218"/>
      <c r="M87" s="219"/>
    </row>
    <row r="88" spans="2:25">
      <c r="B88" s="186" t="s">
        <v>44</v>
      </c>
      <c r="C88" s="186" t="s">
        <v>45</v>
      </c>
      <c r="D88" s="220"/>
      <c r="E88" s="221"/>
      <c r="F88" s="221"/>
      <c r="G88" s="221"/>
      <c r="H88" s="221">
        <v>4</v>
      </c>
      <c r="I88" s="222"/>
      <c r="J88" s="220"/>
      <c r="K88" s="221"/>
      <c r="L88" s="221"/>
      <c r="M88" s="222"/>
    </row>
    <row r="89" spans="2:25">
      <c r="B89" s="187" t="s">
        <v>180</v>
      </c>
      <c r="C89" s="187" t="s">
        <v>181</v>
      </c>
      <c r="D89" s="217">
        <v>5</v>
      </c>
      <c r="E89" s="218">
        <v>5</v>
      </c>
      <c r="F89" s="218"/>
      <c r="G89" s="218">
        <v>3</v>
      </c>
      <c r="H89" s="218"/>
      <c r="I89" s="219">
        <v>1</v>
      </c>
      <c r="J89" s="217"/>
      <c r="K89" s="218">
        <v>1</v>
      </c>
      <c r="L89" s="218"/>
      <c r="M89" s="219"/>
    </row>
    <row r="90" spans="2:25">
      <c r="B90" s="186" t="s">
        <v>358</v>
      </c>
      <c r="C90" s="186" t="s">
        <v>359</v>
      </c>
      <c r="D90" s="220"/>
      <c r="E90" s="221"/>
      <c r="F90" s="221"/>
      <c r="G90" s="221"/>
      <c r="H90" s="221"/>
      <c r="I90" s="222"/>
      <c r="J90" s="220">
        <v>2</v>
      </c>
      <c r="K90" s="221"/>
      <c r="L90" s="221"/>
      <c r="M90" s="222"/>
    </row>
    <row r="91" spans="2:25">
      <c r="B91" s="187" t="s">
        <v>360</v>
      </c>
      <c r="C91" s="187" t="s">
        <v>361</v>
      </c>
      <c r="D91" s="217"/>
      <c r="E91" s="218"/>
      <c r="F91" s="218"/>
      <c r="G91" s="218"/>
      <c r="H91" s="218"/>
      <c r="I91" s="219"/>
      <c r="J91" s="217"/>
      <c r="K91" s="218"/>
      <c r="L91" s="218">
        <v>1</v>
      </c>
      <c r="M91" s="219"/>
    </row>
    <row r="92" spans="2:25">
      <c r="B92" s="186" t="s">
        <v>362</v>
      </c>
      <c r="C92" s="186" t="s">
        <v>363</v>
      </c>
      <c r="D92" s="220"/>
      <c r="E92" s="221"/>
      <c r="F92" s="221"/>
      <c r="G92" s="221"/>
      <c r="H92" s="221"/>
      <c r="I92" s="222"/>
      <c r="J92" s="220">
        <v>2</v>
      </c>
      <c r="K92" s="221"/>
      <c r="L92" s="221"/>
      <c r="M92" s="222"/>
    </row>
    <row r="93" spans="2:25">
      <c r="B93" s="187" t="s">
        <v>50</v>
      </c>
      <c r="C93" s="187" t="s">
        <v>51</v>
      </c>
      <c r="D93" s="217"/>
      <c r="E93" s="218"/>
      <c r="F93" s="218"/>
      <c r="G93" s="218"/>
      <c r="H93" s="218">
        <v>3</v>
      </c>
      <c r="I93" s="219"/>
      <c r="J93" s="217"/>
      <c r="K93" s="218"/>
      <c r="L93" s="218">
        <v>2</v>
      </c>
      <c r="M93" s="219"/>
    </row>
    <row r="94" spans="2:25">
      <c r="B94" s="186" t="s">
        <v>364</v>
      </c>
      <c r="C94" s="186" t="s">
        <v>365</v>
      </c>
      <c r="D94" s="220"/>
      <c r="E94" s="221"/>
      <c r="F94" s="221"/>
      <c r="G94" s="221"/>
      <c r="H94" s="221"/>
      <c r="I94" s="222"/>
      <c r="J94" s="220"/>
      <c r="K94" s="221"/>
      <c r="L94" s="221">
        <v>2</v>
      </c>
      <c r="M94" s="222"/>
    </row>
    <row r="95" spans="2:25">
      <c r="B95" s="187" t="s">
        <v>366</v>
      </c>
      <c r="C95" s="187" t="s">
        <v>367</v>
      </c>
      <c r="D95" s="217"/>
      <c r="E95" s="218"/>
      <c r="F95" s="218"/>
      <c r="G95" s="218"/>
      <c r="H95" s="218"/>
      <c r="I95" s="219"/>
      <c r="J95" s="217">
        <v>2</v>
      </c>
      <c r="K95" s="218"/>
      <c r="L95" s="218"/>
      <c r="M95" s="219"/>
    </row>
    <row r="96" spans="2:25">
      <c r="B96" s="186" t="s">
        <v>368</v>
      </c>
      <c r="C96" s="186" t="s">
        <v>369</v>
      </c>
      <c r="D96" s="220"/>
      <c r="E96" s="221"/>
      <c r="F96" s="221"/>
      <c r="G96" s="221"/>
      <c r="H96" s="221"/>
      <c r="I96" s="222"/>
      <c r="J96" s="220"/>
      <c r="K96" s="221"/>
      <c r="L96" s="221">
        <v>2</v>
      </c>
      <c r="M96" s="222"/>
    </row>
    <row r="97" spans="2:13">
      <c r="B97" s="187" t="s">
        <v>370</v>
      </c>
      <c r="C97" s="187" t="s">
        <v>371</v>
      </c>
      <c r="D97" s="217"/>
      <c r="E97" s="218"/>
      <c r="F97" s="218"/>
      <c r="G97" s="218"/>
      <c r="H97" s="218"/>
      <c r="I97" s="219"/>
      <c r="J97" s="217">
        <v>1</v>
      </c>
      <c r="K97" s="218"/>
      <c r="L97" s="218"/>
      <c r="M97" s="219"/>
    </row>
    <row r="98" spans="2:13">
      <c r="B98" s="186" t="s">
        <v>372</v>
      </c>
      <c r="C98" s="186" t="s">
        <v>373</v>
      </c>
      <c r="D98" s="220"/>
      <c r="E98" s="221"/>
      <c r="F98" s="221"/>
      <c r="G98" s="221"/>
      <c r="H98" s="221"/>
      <c r="I98" s="222"/>
      <c r="J98" s="220"/>
      <c r="K98" s="221"/>
      <c r="L98" s="221">
        <v>4</v>
      </c>
      <c r="M98" s="222"/>
    </row>
    <row r="99" spans="2:13">
      <c r="B99" s="187" t="s">
        <v>374</v>
      </c>
      <c r="C99" s="187" t="s">
        <v>375</v>
      </c>
      <c r="D99" s="217"/>
      <c r="E99" s="218"/>
      <c r="F99" s="218"/>
      <c r="G99" s="218"/>
      <c r="H99" s="218"/>
      <c r="I99" s="219"/>
      <c r="J99" s="217">
        <v>1</v>
      </c>
      <c r="K99" s="218"/>
      <c r="L99" s="218"/>
      <c r="M99" s="219"/>
    </row>
    <row r="100" spans="2:13">
      <c r="B100" s="186" t="s">
        <v>52</v>
      </c>
      <c r="C100" s="186" t="s">
        <v>53</v>
      </c>
      <c r="D100" s="220"/>
      <c r="E100" s="221"/>
      <c r="F100" s="221"/>
      <c r="G100" s="221"/>
      <c r="H100" s="221">
        <v>3</v>
      </c>
      <c r="I100" s="222"/>
      <c r="J100" s="220">
        <v>2</v>
      </c>
      <c r="K100" s="221"/>
      <c r="L100" s="221">
        <v>3</v>
      </c>
      <c r="M100" s="222"/>
    </row>
    <row r="101" spans="2:13">
      <c r="B101" s="187" t="s">
        <v>54</v>
      </c>
      <c r="C101" s="187" t="s">
        <v>55</v>
      </c>
      <c r="D101" s="217">
        <v>1</v>
      </c>
      <c r="E101" s="218">
        <v>3</v>
      </c>
      <c r="F101" s="218">
        <v>3</v>
      </c>
      <c r="G101" s="218">
        <v>3</v>
      </c>
      <c r="H101" s="218">
        <v>2</v>
      </c>
      <c r="I101" s="219">
        <v>2</v>
      </c>
      <c r="J101" s="217"/>
      <c r="K101" s="218"/>
      <c r="L101" s="218"/>
      <c r="M101" s="219">
        <v>4</v>
      </c>
    </row>
    <row r="102" spans="2:13">
      <c r="B102" s="186" t="s">
        <v>376</v>
      </c>
      <c r="C102" s="186" t="s">
        <v>377</v>
      </c>
      <c r="D102" s="220"/>
      <c r="E102" s="221"/>
      <c r="F102" s="221"/>
      <c r="G102" s="221"/>
      <c r="H102" s="221"/>
      <c r="I102" s="222"/>
      <c r="J102" s="220"/>
      <c r="K102" s="221">
        <v>2</v>
      </c>
      <c r="L102" s="221"/>
      <c r="M102" s="222"/>
    </row>
    <row r="103" spans="2:13">
      <c r="B103" s="187" t="s">
        <v>378</v>
      </c>
      <c r="C103" s="187" t="s">
        <v>379</v>
      </c>
      <c r="D103" s="217"/>
      <c r="E103" s="218"/>
      <c r="F103" s="218"/>
      <c r="G103" s="218"/>
      <c r="H103" s="218"/>
      <c r="I103" s="219"/>
      <c r="J103" s="217">
        <v>2</v>
      </c>
      <c r="K103" s="218"/>
      <c r="L103" s="218">
        <v>3</v>
      </c>
      <c r="M103" s="219"/>
    </row>
    <row r="104" spans="2:13">
      <c r="B104" s="186" t="s">
        <v>380</v>
      </c>
      <c r="C104" s="186" t="s">
        <v>381</v>
      </c>
      <c r="D104" s="220"/>
      <c r="E104" s="221"/>
      <c r="F104" s="221"/>
      <c r="G104" s="221"/>
      <c r="H104" s="221"/>
      <c r="I104" s="222"/>
      <c r="J104" s="220">
        <v>2</v>
      </c>
      <c r="K104" s="221"/>
      <c r="L104" s="221"/>
      <c r="M104" s="222"/>
    </row>
    <row r="105" spans="2:13">
      <c r="B105" s="187" t="s">
        <v>56</v>
      </c>
      <c r="C105" s="187" t="s">
        <v>57</v>
      </c>
      <c r="D105" s="217"/>
      <c r="E105" s="218"/>
      <c r="F105" s="218"/>
      <c r="G105" s="218"/>
      <c r="H105" s="218">
        <v>2</v>
      </c>
      <c r="I105" s="219"/>
      <c r="J105" s="217"/>
      <c r="K105" s="218"/>
      <c r="L105" s="218"/>
      <c r="M105" s="219"/>
    </row>
    <row r="106" spans="2:13">
      <c r="B106" s="186" t="s">
        <v>58</v>
      </c>
      <c r="C106" s="186" t="s">
        <v>59</v>
      </c>
      <c r="D106" s="220"/>
      <c r="E106" s="221"/>
      <c r="F106" s="221">
        <v>2</v>
      </c>
      <c r="G106" s="221"/>
      <c r="H106" s="221"/>
      <c r="I106" s="222"/>
      <c r="J106" s="220"/>
      <c r="K106" s="221"/>
      <c r="L106" s="221"/>
      <c r="M106" s="222"/>
    </row>
    <row r="107" spans="2:13">
      <c r="B107" s="187" t="s">
        <v>60</v>
      </c>
      <c r="C107" s="187" t="s">
        <v>61</v>
      </c>
      <c r="D107" s="217">
        <v>4</v>
      </c>
      <c r="E107" s="218">
        <v>4</v>
      </c>
      <c r="F107" s="218"/>
      <c r="G107" s="218"/>
      <c r="H107" s="218"/>
      <c r="I107" s="219">
        <v>4</v>
      </c>
      <c r="J107" s="217"/>
      <c r="K107" s="218"/>
      <c r="L107" s="218"/>
      <c r="M107" s="219"/>
    </row>
    <row r="108" spans="2:13">
      <c r="B108" s="186" t="s">
        <v>62</v>
      </c>
      <c r="C108" s="186" t="s">
        <v>63</v>
      </c>
      <c r="D108" s="220"/>
      <c r="E108" s="221"/>
      <c r="F108" s="221"/>
      <c r="G108" s="221">
        <v>3</v>
      </c>
      <c r="H108" s="221"/>
      <c r="I108" s="222"/>
      <c r="J108" s="220"/>
      <c r="K108" s="221"/>
      <c r="L108" s="221"/>
      <c r="M108" s="222">
        <v>4</v>
      </c>
    </row>
    <row r="109" spans="2:13">
      <c r="B109" s="187" t="s">
        <v>64</v>
      </c>
      <c r="C109" s="187" t="s">
        <v>65</v>
      </c>
      <c r="D109" s="217"/>
      <c r="E109" s="218"/>
      <c r="F109" s="218"/>
      <c r="G109" s="218"/>
      <c r="H109" s="218">
        <v>2</v>
      </c>
      <c r="I109" s="219"/>
      <c r="J109" s="217"/>
      <c r="K109" s="218"/>
      <c r="L109" s="218"/>
      <c r="M109" s="219"/>
    </row>
    <row r="110" spans="2:13">
      <c r="B110" s="186" t="s">
        <v>66</v>
      </c>
      <c r="C110" s="186" t="s">
        <v>67</v>
      </c>
      <c r="D110" s="220">
        <v>5</v>
      </c>
      <c r="E110" s="221">
        <v>4</v>
      </c>
      <c r="F110" s="221"/>
      <c r="G110" s="221">
        <v>2</v>
      </c>
      <c r="H110" s="221">
        <v>2</v>
      </c>
      <c r="I110" s="222"/>
      <c r="J110" s="220"/>
      <c r="K110" s="221"/>
      <c r="L110" s="221"/>
      <c r="M110" s="222"/>
    </row>
    <row r="111" spans="2:13">
      <c r="B111" s="187" t="s">
        <v>382</v>
      </c>
      <c r="C111" s="187" t="s">
        <v>383</v>
      </c>
      <c r="D111" s="217"/>
      <c r="E111" s="218"/>
      <c r="F111" s="218"/>
      <c r="G111" s="218"/>
      <c r="H111" s="218"/>
      <c r="I111" s="219"/>
      <c r="J111" s="217"/>
      <c r="K111" s="218">
        <v>2</v>
      </c>
      <c r="L111" s="218"/>
      <c r="M111" s="219"/>
    </row>
    <row r="112" spans="2:13">
      <c r="B112" s="186" t="s">
        <v>384</v>
      </c>
      <c r="C112" s="186" t="s">
        <v>385</v>
      </c>
      <c r="D112" s="220"/>
      <c r="E112" s="221"/>
      <c r="F112" s="221"/>
      <c r="G112" s="221"/>
      <c r="H112" s="221"/>
      <c r="I112" s="222"/>
      <c r="J112" s="220">
        <v>1</v>
      </c>
      <c r="K112" s="221"/>
      <c r="L112" s="221">
        <v>3</v>
      </c>
      <c r="M112" s="222"/>
    </row>
    <row r="113" spans="2:13">
      <c r="B113" s="187" t="s">
        <v>68</v>
      </c>
      <c r="C113" s="187" t="s">
        <v>69</v>
      </c>
      <c r="D113" s="217">
        <v>3</v>
      </c>
      <c r="E113" s="218">
        <v>3</v>
      </c>
      <c r="F113" s="218">
        <v>3</v>
      </c>
      <c r="G113" s="218">
        <v>3</v>
      </c>
      <c r="H113" s="218"/>
      <c r="I113" s="219">
        <v>3</v>
      </c>
      <c r="J113" s="217"/>
      <c r="K113" s="218"/>
      <c r="L113" s="218"/>
      <c r="M113" s="219">
        <v>4</v>
      </c>
    </row>
    <row r="114" spans="2:13">
      <c r="B114" s="186" t="s">
        <v>70</v>
      </c>
      <c r="C114" s="186" t="s">
        <v>71</v>
      </c>
      <c r="D114" s="220"/>
      <c r="E114" s="221"/>
      <c r="F114" s="221"/>
      <c r="G114" s="221"/>
      <c r="H114" s="221">
        <v>2</v>
      </c>
      <c r="I114" s="222"/>
      <c r="J114" s="220"/>
      <c r="K114" s="221"/>
      <c r="L114" s="221">
        <v>3</v>
      </c>
      <c r="M114" s="222"/>
    </row>
    <row r="115" spans="2:13">
      <c r="B115" s="187" t="s">
        <v>386</v>
      </c>
      <c r="C115" s="187" t="s">
        <v>387</v>
      </c>
      <c r="D115" s="217"/>
      <c r="E115" s="218"/>
      <c r="F115" s="218"/>
      <c r="G115" s="218"/>
      <c r="H115" s="218"/>
      <c r="I115" s="219"/>
      <c r="J115" s="217">
        <v>2</v>
      </c>
      <c r="K115" s="218"/>
      <c r="L115" s="218"/>
      <c r="M115" s="219"/>
    </row>
    <row r="116" spans="2:13">
      <c r="B116" s="186" t="s">
        <v>388</v>
      </c>
      <c r="C116" s="186" t="s">
        <v>389</v>
      </c>
      <c r="D116" s="220"/>
      <c r="E116" s="221"/>
      <c r="F116" s="221"/>
      <c r="G116" s="221"/>
      <c r="H116" s="221"/>
      <c r="I116" s="222"/>
      <c r="J116" s="220"/>
      <c r="K116" s="221"/>
      <c r="L116" s="221">
        <v>3</v>
      </c>
      <c r="M116" s="222"/>
    </row>
    <row r="117" spans="2:13">
      <c r="B117" s="187" t="s">
        <v>390</v>
      </c>
      <c r="C117" s="187" t="s">
        <v>391</v>
      </c>
      <c r="D117" s="217"/>
      <c r="E117" s="218"/>
      <c r="F117" s="218"/>
      <c r="G117" s="218"/>
      <c r="H117" s="218"/>
      <c r="I117" s="219"/>
      <c r="J117" s="217">
        <v>4</v>
      </c>
      <c r="K117" s="218"/>
      <c r="L117" s="218"/>
      <c r="M117" s="219"/>
    </row>
    <row r="118" spans="2:13">
      <c r="B118" s="186" t="s">
        <v>72</v>
      </c>
      <c r="C118" s="186" t="s">
        <v>73</v>
      </c>
      <c r="D118" s="220">
        <v>5</v>
      </c>
      <c r="E118" s="221">
        <v>5</v>
      </c>
      <c r="F118" s="221">
        <v>5</v>
      </c>
      <c r="G118" s="221">
        <v>4</v>
      </c>
      <c r="H118" s="221">
        <v>4</v>
      </c>
      <c r="I118" s="222"/>
      <c r="J118" s="220"/>
      <c r="K118" s="221"/>
      <c r="L118" s="221"/>
      <c r="M118" s="222">
        <v>5</v>
      </c>
    </row>
    <row r="119" spans="2:13">
      <c r="B119" s="187" t="s">
        <v>392</v>
      </c>
      <c r="C119" s="187" t="s">
        <v>393</v>
      </c>
      <c r="D119" s="217"/>
      <c r="E119" s="218"/>
      <c r="F119" s="218"/>
      <c r="G119" s="218"/>
      <c r="H119" s="218"/>
      <c r="I119" s="219"/>
      <c r="J119" s="217">
        <v>4</v>
      </c>
      <c r="K119" s="218"/>
      <c r="L119" s="218"/>
      <c r="M119" s="219"/>
    </row>
    <row r="120" spans="2:13">
      <c r="B120" s="186" t="s">
        <v>394</v>
      </c>
      <c r="C120" s="186" t="s">
        <v>395</v>
      </c>
      <c r="D120" s="220"/>
      <c r="E120" s="221"/>
      <c r="F120" s="221"/>
      <c r="G120" s="221"/>
      <c r="H120" s="221"/>
      <c r="I120" s="222"/>
      <c r="J120" s="220"/>
      <c r="K120" s="221">
        <v>2</v>
      </c>
      <c r="L120" s="221"/>
      <c r="M120" s="222"/>
    </row>
    <row r="121" spans="2:13">
      <c r="B121" s="187" t="s">
        <v>396</v>
      </c>
      <c r="C121" s="187" t="s">
        <v>397</v>
      </c>
      <c r="D121" s="217"/>
      <c r="E121" s="218"/>
      <c r="F121" s="218"/>
      <c r="G121" s="218"/>
      <c r="H121" s="218"/>
      <c r="I121" s="219"/>
      <c r="J121" s="217"/>
      <c r="K121" s="218"/>
      <c r="L121" s="218">
        <v>3</v>
      </c>
      <c r="M121" s="219"/>
    </row>
    <row r="122" spans="2:13">
      <c r="B122" s="186" t="s">
        <v>398</v>
      </c>
      <c r="C122" s="186" t="s">
        <v>399</v>
      </c>
      <c r="D122" s="220"/>
      <c r="E122" s="221"/>
      <c r="F122" s="221"/>
      <c r="G122" s="221"/>
      <c r="H122" s="221"/>
      <c r="I122" s="222"/>
      <c r="J122" s="220"/>
      <c r="K122" s="221"/>
      <c r="L122" s="221">
        <v>2</v>
      </c>
      <c r="M122" s="222"/>
    </row>
    <row r="123" spans="2:13">
      <c r="B123" s="187" t="s">
        <v>74</v>
      </c>
      <c r="C123" s="187" t="s">
        <v>75</v>
      </c>
      <c r="D123" s="217"/>
      <c r="E123" s="218"/>
      <c r="F123" s="218"/>
      <c r="G123" s="218"/>
      <c r="H123" s="218">
        <v>3</v>
      </c>
      <c r="I123" s="219"/>
      <c r="J123" s="217"/>
      <c r="K123" s="218"/>
      <c r="L123" s="218"/>
      <c r="M123" s="219"/>
    </row>
    <row r="124" spans="2:13">
      <c r="B124" s="186" t="s">
        <v>400</v>
      </c>
      <c r="C124" s="186" t="s">
        <v>401</v>
      </c>
      <c r="D124" s="220"/>
      <c r="E124" s="221"/>
      <c r="F124" s="221"/>
      <c r="G124" s="221"/>
      <c r="H124" s="221"/>
      <c r="I124" s="222"/>
      <c r="J124" s="220">
        <v>1</v>
      </c>
      <c r="K124" s="221"/>
      <c r="L124" s="221"/>
      <c r="M124" s="222"/>
    </row>
    <row r="125" spans="2:13">
      <c r="B125" s="187" t="s">
        <v>402</v>
      </c>
      <c r="C125" s="187" t="s">
        <v>403</v>
      </c>
      <c r="D125" s="217"/>
      <c r="E125" s="218"/>
      <c r="F125" s="218"/>
      <c r="G125" s="218"/>
      <c r="H125" s="218"/>
      <c r="I125" s="219"/>
      <c r="J125" s="217">
        <v>3</v>
      </c>
      <c r="K125" s="218"/>
      <c r="L125" s="218"/>
      <c r="M125" s="219"/>
    </row>
    <row r="126" spans="2:13">
      <c r="B126" s="186" t="s">
        <v>76</v>
      </c>
      <c r="C126" s="186" t="s">
        <v>77</v>
      </c>
      <c r="D126" s="220"/>
      <c r="E126" s="221"/>
      <c r="F126" s="221"/>
      <c r="G126" s="221"/>
      <c r="H126" s="221">
        <v>2</v>
      </c>
      <c r="I126" s="222"/>
      <c r="J126" s="220">
        <v>2</v>
      </c>
      <c r="K126" s="221"/>
      <c r="L126" s="221">
        <v>4</v>
      </c>
      <c r="M126" s="222"/>
    </row>
    <row r="127" spans="2:13">
      <c r="B127" s="187" t="s">
        <v>404</v>
      </c>
      <c r="C127" s="187" t="s">
        <v>405</v>
      </c>
      <c r="D127" s="217"/>
      <c r="E127" s="218"/>
      <c r="F127" s="218"/>
      <c r="G127" s="218"/>
      <c r="H127" s="218"/>
      <c r="I127" s="219"/>
      <c r="J127" s="217">
        <v>1</v>
      </c>
      <c r="K127" s="218"/>
      <c r="L127" s="218"/>
      <c r="M127" s="219"/>
    </row>
    <row r="128" spans="2:13">
      <c r="B128" s="186" t="s">
        <v>78</v>
      </c>
      <c r="C128" s="186" t="s">
        <v>79</v>
      </c>
      <c r="D128" s="220">
        <v>3</v>
      </c>
      <c r="E128" s="221">
        <v>4</v>
      </c>
      <c r="F128" s="221"/>
      <c r="G128" s="221"/>
      <c r="H128" s="221"/>
      <c r="I128" s="222">
        <v>3</v>
      </c>
      <c r="J128" s="220"/>
      <c r="K128" s="221"/>
      <c r="L128" s="221"/>
      <c r="M128" s="222"/>
    </row>
    <row r="129" spans="2:13">
      <c r="B129" s="187" t="s">
        <v>80</v>
      </c>
      <c r="C129" s="187" t="s">
        <v>81</v>
      </c>
      <c r="D129" s="217"/>
      <c r="E129" s="218"/>
      <c r="F129" s="218">
        <v>2</v>
      </c>
      <c r="G129" s="218">
        <v>4</v>
      </c>
      <c r="H129" s="218"/>
      <c r="I129" s="219">
        <v>2</v>
      </c>
      <c r="J129" s="217"/>
      <c r="K129" s="218"/>
      <c r="L129" s="218"/>
      <c r="M129" s="219">
        <v>3</v>
      </c>
    </row>
    <row r="130" spans="2:13">
      <c r="B130" s="186" t="s">
        <v>82</v>
      </c>
      <c r="C130" s="186" t="s">
        <v>83</v>
      </c>
      <c r="D130" s="220">
        <v>4</v>
      </c>
      <c r="E130" s="221">
        <v>2</v>
      </c>
      <c r="F130" s="221"/>
      <c r="G130" s="221"/>
      <c r="H130" s="221">
        <v>3</v>
      </c>
      <c r="I130" s="222">
        <v>1</v>
      </c>
      <c r="J130" s="220"/>
      <c r="K130" s="221"/>
      <c r="L130" s="221"/>
      <c r="M130" s="222"/>
    </row>
    <row r="131" spans="2:13">
      <c r="B131" s="187" t="s">
        <v>406</v>
      </c>
      <c r="C131" s="187" t="s">
        <v>407</v>
      </c>
      <c r="D131" s="217"/>
      <c r="E131" s="218"/>
      <c r="F131" s="218"/>
      <c r="G131" s="218"/>
      <c r="H131" s="218"/>
      <c r="I131" s="219"/>
      <c r="J131" s="217">
        <v>1</v>
      </c>
      <c r="K131" s="218"/>
      <c r="L131" s="218"/>
      <c r="M131" s="219"/>
    </row>
    <row r="132" spans="2:13">
      <c r="B132" s="186" t="s">
        <v>408</v>
      </c>
      <c r="C132" s="186" t="s">
        <v>409</v>
      </c>
      <c r="D132" s="220"/>
      <c r="E132" s="221"/>
      <c r="F132" s="221"/>
      <c r="G132" s="221"/>
      <c r="H132" s="221"/>
      <c r="I132" s="222"/>
      <c r="J132" s="220"/>
      <c r="K132" s="221"/>
      <c r="L132" s="221">
        <v>1</v>
      </c>
      <c r="M132" s="222"/>
    </row>
    <row r="133" spans="2:13">
      <c r="B133" s="187" t="s">
        <v>410</v>
      </c>
      <c r="C133" s="187" t="s">
        <v>411</v>
      </c>
      <c r="D133" s="217"/>
      <c r="E133" s="218"/>
      <c r="F133" s="218"/>
      <c r="G133" s="218"/>
      <c r="H133" s="218"/>
      <c r="I133" s="219"/>
      <c r="J133" s="217">
        <v>1</v>
      </c>
      <c r="K133" s="218"/>
      <c r="L133" s="218">
        <v>1</v>
      </c>
      <c r="M133" s="219"/>
    </row>
    <row r="134" spans="2:13">
      <c r="B134" s="186" t="s">
        <v>412</v>
      </c>
      <c r="C134" s="186" t="s">
        <v>413</v>
      </c>
      <c r="D134" s="220"/>
      <c r="E134" s="221"/>
      <c r="F134" s="221"/>
      <c r="G134" s="221"/>
      <c r="H134" s="221"/>
      <c r="I134" s="222"/>
      <c r="J134" s="220">
        <v>2</v>
      </c>
      <c r="K134" s="221"/>
      <c r="L134" s="221"/>
      <c r="M134" s="222"/>
    </row>
    <row r="135" spans="2:13">
      <c r="B135" s="187" t="s">
        <v>84</v>
      </c>
      <c r="C135" s="187" t="s">
        <v>85</v>
      </c>
      <c r="D135" s="217">
        <v>4</v>
      </c>
      <c r="E135" s="218">
        <v>4</v>
      </c>
      <c r="F135" s="218"/>
      <c r="G135" s="218"/>
      <c r="H135" s="218">
        <v>3</v>
      </c>
      <c r="I135" s="219"/>
      <c r="J135" s="217"/>
      <c r="K135" s="218"/>
      <c r="L135" s="218">
        <v>2</v>
      </c>
      <c r="M135" s="219"/>
    </row>
    <row r="136" spans="2:13">
      <c r="B136" s="186" t="s">
        <v>414</v>
      </c>
      <c r="C136" s="186" t="s">
        <v>415</v>
      </c>
      <c r="D136" s="220"/>
      <c r="E136" s="221"/>
      <c r="F136" s="221"/>
      <c r="G136" s="221"/>
      <c r="H136" s="221"/>
      <c r="I136" s="222"/>
      <c r="J136" s="220">
        <v>2</v>
      </c>
      <c r="K136" s="221"/>
      <c r="L136" s="221"/>
      <c r="M136" s="222"/>
    </row>
    <row r="137" spans="2:13">
      <c r="B137" s="187" t="s">
        <v>86</v>
      </c>
      <c r="C137" s="187" t="s">
        <v>87</v>
      </c>
      <c r="D137" s="217">
        <v>4</v>
      </c>
      <c r="E137" s="218">
        <v>3</v>
      </c>
      <c r="F137" s="218">
        <v>2</v>
      </c>
      <c r="G137" s="218"/>
      <c r="H137" s="218"/>
      <c r="I137" s="219"/>
      <c r="J137" s="217"/>
      <c r="K137" s="218"/>
      <c r="L137" s="218"/>
      <c r="M137" s="219">
        <v>2</v>
      </c>
    </row>
    <row r="138" spans="2:13">
      <c r="B138" s="186" t="s">
        <v>416</v>
      </c>
      <c r="C138" s="186" t="s">
        <v>417</v>
      </c>
      <c r="D138" s="220"/>
      <c r="E138" s="221"/>
      <c r="F138" s="221"/>
      <c r="G138" s="221"/>
      <c r="H138" s="221"/>
      <c r="I138" s="222"/>
      <c r="J138" s="220"/>
      <c r="K138" s="221"/>
      <c r="L138" s="221">
        <v>1</v>
      </c>
      <c r="M138" s="222"/>
    </row>
    <row r="139" spans="2:13">
      <c r="B139" s="187" t="s">
        <v>418</v>
      </c>
      <c r="C139" s="187" t="s">
        <v>419</v>
      </c>
      <c r="D139" s="217"/>
      <c r="E139" s="218"/>
      <c r="F139" s="218"/>
      <c r="G139" s="218"/>
      <c r="H139" s="218"/>
      <c r="I139" s="219"/>
      <c r="J139" s="217"/>
      <c r="K139" s="218"/>
      <c r="L139" s="218">
        <v>1</v>
      </c>
      <c r="M139" s="219"/>
    </row>
    <row r="140" spans="2:13">
      <c r="B140" s="186" t="s">
        <v>88</v>
      </c>
      <c r="C140" s="186" t="s">
        <v>89</v>
      </c>
      <c r="D140" s="220"/>
      <c r="E140" s="221"/>
      <c r="F140" s="221"/>
      <c r="G140" s="221"/>
      <c r="H140" s="221">
        <v>1</v>
      </c>
      <c r="I140" s="222"/>
      <c r="J140" s="220">
        <v>1</v>
      </c>
      <c r="K140" s="221"/>
      <c r="L140" s="221">
        <v>1</v>
      </c>
      <c r="M140" s="222"/>
    </row>
    <row r="141" spans="2:13">
      <c r="B141" s="187" t="s">
        <v>420</v>
      </c>
      <c r="C141" s="187" t="s">
        <v>421</v>
      </c>
      <c r="D141" s="217"/>
      <c r="E141" s="218"/>
      <c r="F141" s="218"/>
      <c r="G141" s="218"/>
      <c r="H141" s="218"/>
      <c r="I141" s="219"/>
      <c r="J141" s="217"/>
      <c r="K141" s="218"/>
      <c r="L141" s="218"/>
      <c r="M141" s="219">
        <v>1</v>
      </c>
    </row>
    <row r="142" spans="2:13">
      <c r="B142" s="186" t="s">
        <v>90</v>
      </c>
      <c r="C142" s="186" t="s">
        <v>91</v>
      </c>
      <c r="D142" s="220"/>
      <c r="E142" s="221"/>
      <c r="F142" s="221"/>
      <c r="G142" s="221"/>
      <c r="H142" s="221">
        <v>1</v>
      </c>
      <c r="I142" s="222"/>
      <c r="J142" s="220"/>
      <c r="K142" s="221"/>
      <c r="L142" s="221">
        <v>2</v>
      </c>
      <c r="M142" s="222"/>
    </row>
    <row r="143" spans="2:13">
      <c r="B143" s="187" t="s">
        <v>422</v>
      </c>
      <c r="C143" s="187" t="s">
        <v>423</v>
      </c>
      <c r="D143" s="217"/>
      <c r="E143" s="218"/>
      <c r="F143" s="218"/>
      <c r="G143" s="218"/>
      <c r="H143" s="218"/>
      <c r="I143" s="219"/>
      <c r="J143" s="217"/>
      <c r="K143" s="218"/>
      <c r="L143" s="218">
        <v>2</v>
      </c>
      <c r="M143" s="219"/>
    </row>
    <row r="144" spans="2:13">
      <c r="B144" s="186" t="s">
        <v>424</v>
      </c>
      <c r="C144" s="186" t="s">
        <v>425</v>
      </c>
      <c r="D144" s="220"/>
      <c r="E144" s="221"/>
      <c r="F144" s="221"/>
      <c r="G144" s="221"/>
      <c r="H144" s="221"/>
      <c r="I144" s="222"/>
      <c r="J144" s="220">
        <v>1</v>
      </c>
      <c r="K144" s="221"/>
      <c r="L144" s="221"/>
      <c r="M144" s="222"/>
    </row>
    <row r="145" spans="2:13">
      <c r="B145" s="187" t="s">
        <v>92</v>
      </c>
      <c r="C145" s="187" t="s">
        <v>93</v>
      </c>
      <c r="D145" s="217"/>
      <c r="E145" s="218"/>
      <c r="F145" s="218"/>
      <c r="G145" s="218"/>
      <c r="H145" s="218">
        <v>1</v>
      </c>
      <c r="I145" s="219"/>
      <c r="J145" s="217"/>
      <c r="K145" s="218"/>
      <c r="L145" s="218"/>
      <c r="M145" s="219"/>
    </row>
    <row r="146" spans="2:13">
      <c r="B146" s="186" t="s">
        <v>94</v>
      </c>
      <c r="C146" s="186" t="s">
        <v>95</v>
      </c>
      <c r="D146" s="220"/>
      <c r="E146" s="221"/>
      <c r="F146" s="221"/>
      <c r="G146" s="221"/>
      <c r="H146" s="221">
        <v>1</v>
      </c>
      <c r="I146" s="222"/>
      <c r="J146" s="220"/>
      <c r="K146" s="221"/>
      <c r="L146" s="221"/>
      <c r="M146" s="222">
        <v>1</v>
      </c>
    </row>
    <row r="147" spans="2:13">
      <c r="B147" s="187" t="s">
        <v>96</v>
      </c>
      <c r="C147" s="187" t="s">
        <v>97</v>
      </c>
      <c r="D147" s="217"/>
      <c r="E147" s="218"/>
      <c r="F147" s="218"/>
      <c r="G147" s="218"/>
      <c r="H147" s="218">
        <v>1</v>
      </c>
      <c r="I147" s="219"/>
      <c r="J147" s="217"/>
      <c r="K147" s="218"/>
      <c r="L147" s="218">
        <v>2</v>
      </c>
      <c r="M147" s="219"/>
    </row>
    <row r="148" spans="2:13">
      <c r="B148" s="186" t="s">
        <v>426</v>
      </c>
      <c r="C148" s="186" t="s">
        <v>427</v>
      </c>
      <c r="D148" s="220"/>
      <c r="E148" s="221"/>
      <c r="F148" s="221"/>
      <c r="G148" s="221"/>
      <c r="H148" s="221"/>
      <c r="I148" s="222"/>
      <c r="J148" s="220">
        <v>1</v>
      </c>
      <c r="K148" s="221"/>
      <c r="L148" s="221"/>
      <c r="M148" s="222"/>
    </row>
    <row r="149" spans="2:13">
      <c r="B149" s="187" t="s">
        <v>98</v>
      </c>
      <c r="C149" s="187" t="s">
        <v>99</v>
      </c>
      <c r="D149" s="217"/>
      <c r="E149" s="218"/>
      <c r="F149" s="218"/>
      <c r="G149" s="218"/>
      <c r="H149" s="218">
        <v>1</v>
      </c>
      <c r="I149" s="219"/>
      <c r="J149" s="217"/>
      <c r="K149" s="218"/>
      <c r="L149" s="218"/>
      <c r="M149" s="219"/>
    </row>
    <row r="150" spans="2:13">
      <c r="B150" s="186" t="s">
        <v>100</v>
      </c>
      <c r="C150" s="186" t="s">
        <v>101</v>
      </c>
      <c r="D150" s="220"/>
      <c r="E150" s="221"/>
      <c r="F150" s="221"/>
      <c r="G150" s="221"/>
      <c r="H150" s="221">
        <v>1</v>
      </c>
      <c r="I150" s="222"/>
      <c r="J150" s="220">
        <v>1</v>
      </c>
      <c r="K150" s="221"/>
      <c r="L150" s="221">
        <v>1</v>
      </c>
      <c r="M150" s="222"/>
    </row>
    <row r="151" spans="2:13">
      <c r="B151" s="187" t="s">
        <v>428</v>
      </c>
      <c r="C151" s="187" t="s">
        <v>429</v>
      </c>
      <c r="D151" s="217"/>
      <c r="E151" s="218"/>
      <c r="F151" s="218"/>
      <c r="G151" s="218"/>
      <c r="H151" s="218"/>
      <c r="I151" s="219"/>
      <c r="J151" s="217">
        <v>1</v>
      </c>
      <c r="K151" s="218"/>
      <c r="L151" s="218"/>
      <c r="M151" s="219"/>
    </row>
    <row r="152" spans="2:13">
      <c r="B152" s="186" t="s">
        <v>430</v>
      </c>
      <c r="C152" s="186" t="s">
        <v>431</v>
      </c>
      <c r="D152" s="220"/>
      <c r="E152" s="221"/>
      <c r="F152" s="221"/>
      <c r="G152" s="221"/>
      <c r="H152" s="221"/>
      <c r="I152" s="222"/>
      <c r="J152" s="220"/>
      <c r="K152" s="221"/>
      <c r="L152" s="221">
        <v>1</v>
      </c>
      <c r="M152" s="222"/>
    </row>
    <row r="153" spans="2:13">
      <c r="B153" s="187" t="s">
        <v>102</v>
      </c>
      <c r="C153" s="187" t="s">
        <v>103</v>
      </c>
      <c r="D153" s="217">
        <v>1</v>
      </c>
      <c r="E153" s="218">
        <v>1</v>
      </c>
      <c r="F153" s="218"/>
      <c r="G153" s="218"/>
      <c r="H153" s="218"/>
      <c r="I153" s="219"/>
      <c r="J153" s="217"/>
      <c r="K153" s="218"/>
      <c r="L153" s="218"/>
      <c r="M153" s="219"/>
    </row>
    <row r="154" spans="2:13">
      <c r="B154" s="186" t="s">
        <v>432</v>
      </c>
      <c r="C154" s="186" t="s">
        <v>433</v>
      </c>
      <c r="D154" s="220"/>
      <c r="E154" s="221"/>
      <c r="F154" s="221"/>
      <c r="G154" s="221"/>
      <c r="H154" s="221"/>
      <c r="I154" s="222"/>
      <c r="J154" s="220"/>
      <c r="K154" s="221"/>
      <c r="L154" s="221">
        <v>1</v>
      </c>
      <c r="M154" s="222"/>
    </row>
    <row r="155" spans="2:13">
      <c r="B155" s="187" t="s">
        <v>104</v>
      </c>
      <c r="C155" s="187" t="s">
        <v>105</v>
      </c>
      <c r="D155" s="217"/>
      <c r="E155" s="218"/>
      <c r="F155" s="218"/>
      <c r="G155" s="218"/>
      <c r="H155" s="218"/>
      <c r="I155" s="219">
        <v>1</v>
      </c>
      <c r="J155" s="217"/>
      <c r="K155" s="218"/>
      <c r="L155" s="218"/>
      <c r="M155" s="219"/>
    </row>
    <row r="156" spans="2:13">
      <c r="B156" s="186" t="s">
        <v>434</v>
      </c>
      <c r="C156" s="186" t="s">
        <v>435</v>
      </c>
      <c r="D156" s="220"/>
      <c r="E156" s="221"/>
      <c r="F156" s="221"/>
      <c r="G156" s="221"/>
      <c r="H156" s="221"/>
      <c r="I156" s="222"/>
      <c r="J156" s="220"/>
      <c r="K156" s="221"/>
      <c r="L156" s="221">
        <v>1</v>
      </c>
      <c r="M156" s="222"/>
    </row>
    <row r="157" spans="2:13">
      <c r="B157" s="187" t="s">
        <v>436</v>
      </c>
      <c r="C157" s="187" t="s">
        <v>437</v>
      </c>
      <c r="D157" s="217"/>
      <c r="E157" s="218"/>
      <c r="F157" s="218"/>
      <c r="G157" s="218"/>
      <c r="H157" s="218"/>
      <c r="I157" s="219"/>
      <c r="J157" s="217"/>
      <c r="K157" s="218"/>
      <c r="L157" s="218">
        <v>1</v>
      </c>
      <c r="M157" s="219"/>
    </row>
    <row r="158" spans="2:13">
      <c r="B158" s="186" t="s">
        <v>438</v>
      </c>
      <c r="C158" s="186" t="s">
        <v>439</v>
      </c>
      <c r="D158" s="220"/>
      <c r="E158" s="221"/>
      <c r="F158" s="221"/>
      <c r="G158" s="221"/>
      <c r="H158" s="221"/>
      <c r="I158" s="222"/>
      <c r="J158" s="220">
        <v>1</v>
      </c>
      <c r="K158" s="221"/>
      <c r="L158" s="221"/>
      <c r="M158" s="222"/>
    </row>
    <row r="159" spans="2:13">
      <c r="B159" s="187" t="s">
        <v>106</v>
      </c>
      <c r="C159" s="187" t="s">
        <v>107</v>
      </c>
      <c r="D159" s="217"/>
      <c r="E159" s="218"/>
      <c r="F159" s="218"/>
      <c r="G159" s="218"/>
      <c r="H159" s="218">
        <v>1</v>
      </c>
      <c r="I159" s="219"/>
      <c r="J159" s="217"/>
      <c r="K159" s="218"/>
      <c r="L159" s="218">
        <v>1</v>
      </c>
      <c r="M159" s="219"/>
    </row>
    <row r="160" spans="2:13">
      <c r="B160" s="186" t="s">
        <v>440</v>
      </c>
      <c r="C160" s="186" t="s">
        <v>441</v>
      </c>
      <c r="D160" s="220"/>
      <c r="E160" s="221"/>
      <c r="F160" s="221"/>
      <c r="G160" s="221"/>
      <c r="H160" s="221"/>
      <c r="I160" s="222"/>
      <c r="J160" s="220">
        <v>1</v>
      </c>
      <c r="K160" s="221"/>
      <c r="L160" s="221"/>
      <c r="M160" s="222"/>
    </row>
    <row r="161" spans="2:24">
      <c r="B161" s="187" t="s">
        <v>442</v>
      </c>
      <c r="C161" s="187" t="s">
        <v>443</v>
      </c>
      <c r="D161" s="217"/>
      <c r="E161" s="218"/>
      <c r="F161" s="218"/>
      <c r="G161" s="218"/>
      <c r="H161" s="218"/>
      <c r="I161" s="219"/>
      <c r="J161" s="217">
        <v>1</v>
      </c>
      <c r="K161" s="218"/>
      <c r="L161" s="218"/>
      <c r="M161" s="219"/>
    </row>
    <row r="162" spans="2:24">
      <c r="B162" s="186" t="s">
        <v>444</v>
      </c>
      <c r="C162" s="186" t="s">
        <v>445</v>
      </c>
      <c r="D162" s="220"/>
      <c r="E162" s="221"/>
      <c r="F162" s="221"/>
      <c r="G162" s="221"/>
      <c r="H162" s="221"/>
      <c r="I162" s="222"/>
      <c r="J162" s="220">
        <v>1</v>
      </c>
      <c r="K162" s="221"/>
      <c r="L162" s="221"/>
      <c r="M162" s="222"/>
    </row>
    <row r="163" spans="2:24">
      <c r="B163" s="187" t="s">
        <v>108</v>
      </c>
      <c r="C163" s="187" t="s">
        <v>109</v>
      </c>
      <c r="D163" s="217"/>
      <c r="E163" s="218"/>
      <c r="F163" s="218"/>
      <c r="G163" s="218">
        <v>1</v>
      </c>
      <c r="H163" s="218"/>
      <c r="I163" s="219"/>
      <c r="J163" s="217">
        <v>1</v>
      </c>
      <c r="K163" s="218">
        <v>1</v>
      </c>
      <c r="L163" s="218"/>
      <c r="M163" s="219"/>
    </row>
    <row r="164" spans="2:24">
      <c r="B164" s="186" t="s">
        <v>110</v>
      </c>
      <c r="C164" s="186" t="s">
        <v>111</v>
      </c>
      <c r="D164" s="220"/>
      <c r="E164" s="221"/>
      <c r="F164" s="221"/>
      <c r="G164" s="221"/>
      <c r="H164" s="221"/>
      <c r="I164" s="222">
        <v>1</v>
      </c>
      <c r="J164" s="220"/>
      <c r="K164" s="221"/>
      <c r="L164" s="221"/>
      <c r="M164" s="222"/>
    </row>
    <row r="165" spans="2:24">
      <c r="B165" s="187" t="s">
        <v>446</v>
      </c>
      <c r="C165" s="187" t="s">
        <v>447</v>
      </c>
      <c r="D165" s="217"/>
      <c r="E165" s="218"/>
      <c r="F165" s="218"/>
      <c r="G165" s="218"/>
      <c r="H165" s="218"/>
      <c r="I165" s="219"/>
      <c r="J165" s="217">
        <v>1</v>
      </c>
      <c r="K165" s="218"/>
      <c r="L165" s="218"/>
      <c r="M165" s="219"/>
    </row>
    <row r="166" spans="2:24">
      <c r="B166" s="186" t="s">
        <v>448</v>
      </c>
      <c r="C166" s="186" t="s">
        <v>449</v>
      </c>
      <c r="D166" s="220"/>
      <c r="E166" s="221"/>
      <c r="F166" s="221"/>
      <c r="G166" s="221"/>
      <c r="H166" s="221"/>
      <c r="I166" s="222"/>
      <c r="J166" s="220"/>
      <c r="K166" s="221">
        <v>1</v>
      </c>
      <c r="L166" s="221"/>
      <c r="M166" s="222"/>
    </row>
    <row r="167" spans="2:24">
      <c r="B167" s="187" t="s">
        <v>114</v>
      </c>
      <c r="C167" s="187" t="s">
        <v>115</v>
      </c>
      <c r="D167" s="217"/>
      <c r="E167" s="218"/>
      <c r="F167" s="218"/>
      <c r="G167" s="218"/>
      <c r="H167" s="218">
        <v>1</v>
      </c>
      <c r="I167" s="219"/>
      <c r="J167" s="217"/>
      <c r="K167" s="218">
        <v>1</v>
      </c>
      <c r="L167" s="218"/>
      <c r="M167" s="219"/>
    </row>
    <row r="168" spans="2:24">
      <c r="B168" s="186" t="s">
        <v>116</v>
      </c>
      <c r="C168" s="186" t="s">
        <v>117</v>
      </c>
      <c r="D168" s="220">
        <v>1</v>
      </c>
      <c r="E168" s="221"/>
      <c r="F168" s="221"/>
      <c r="G168" s="221"/>
      <c r="H168" s="221"/>
      <c r="I168" s="222"/>
      <c r="J168" s="220"/>
      <c r="K168" s="221"/>
      <c r="L168" s="221">
        <v>1</v>
      </c>
      <c r="M168" s="222"/>
    </row>
    <row r="169" spans="2:24">
      <c r="B169" s="187" t="s">
        <v>450</v>
      </c>
      <c r="C169" s="187" t="s">
        <v>451</v>
      </c>
      <c r="D169" s="217"/>
      <c r="E169" s="218"/>
      <c r="F169" s="218"/>
      <c r="G169" s="218"/>
      <c r="H169" s="218"/>
      <c r="I169" s="219"/>
      <c r="J169" s="217"/>
      <c r="K169" s="218"/>
      <c r="L169" s="218">
        <v>2</v>
      </c>
      <c r="M169" s="219"/>
    </row>
    <row r="170" spans="2:24">
      <c r="B170" s="186" t="s">
        <v>452</v>
      </c>
      <c r="C170" s="186" t="s">
        <v>453</v>
      </c>
      <c r="D170" s="220"/>
      <c r="E170" s="221"/>
      <c r="F170" s="221"/>
      <c r="G170" s="221"/>
      <c r="H170" s="221"/>
      <c r="I170" s="222"/>
      <c r="J170" s="220"/>
      <c r="K170" s="221"/>
      <c r="L170" s="221">
        <v>1</v>
      </c>
      <c r="M170" s="222"/>
    </row>
    <row r="171" spans="2:24">
      <c r="B171" s="187" t="s">
        <v>118</v>
      </c>
      <c r="C171" s="187" t="s">
        <v>119</v>
      </c>
      <c r="D171" s="217"/>
      <c r="E171" s="218">
        <v>1</v>
      </c>
      <c r="F171" s="218"/>
      <c r="G171" s="218"/>
      <c r="H171" s="218">
        <v>1</v>
      </c>
      <c r="I171" s="219"/>
      <c r="J171" s="217"/>
      <c r="K171" s="218"/>
      <c r="L171" s="218">
        <v>1</v>
      </c>
      <c r="M171" s="219"/>
    </row>
    <row r="172" spans="2:24">
      <c r="B172" s="186" t="s">
        <v>120</v>
      </c>
      <c r="C172" s="186" t="s">
        <v>121</v>
      </c>
      <c r="D172" s="220"/>
      <c r="E172" s="221"/>
      <c r="F172" s="221"/>
      <c r="G172" s="221"/>
      <c r="H172" s="221"/>
      <c r="I172" s="222">
        <v>1</v>
      </c>
      <c r="J172" s="220">
        <v>1</v>
      </c>
      <c r="K172" s="221"/>
      <c r="L172" s="221"/>
      <c r="M172" s="222"/>
    </row>
    <row r="173" spans="2:24">
      <c r="B173" s="187" t="s">
        <v>122</v>
      </c>
      <c r="C173" s="187" t="s">
        <v>123</v>
      </c>
      <c r="D173" s="217"/>
      <c r="E173" s="218"/>
      <c r="F173" s="218"/>
      <c r="G173" s="218"/>
      <c r="H173" s="218">
        <v>1</v>
      </c>
      <c r="I173" s="219"/>
      <c r="J173" s="217"/>
      <c r="K173" s="218"/>
      <c r="L173" s="218"/>
      <c r="M173" s="219"/>
    </row>
    <row r="174" spans="2:24">
      <c r="B174" s="186" t="s">
        <v>454</v>
      </c>
      <c r="C174" s="186" t="s">
        <v>455</v>
      </c>
      <c r="D174" s="220"/>
      <c r="E174" s="221"/>
      <c r="F174" s="221"/>
      <c r="G174" s="221"/>
      <c r="H174" s="221"/>
      <c r="I174" s="222"/>
      <c r="J174" s="220">
        <v>1</v>
      </c>
      <c r="K174" s="221"/>
      <c r="L174" s="221"/>
      <c r="M174" s="222"/>
      <c r="P174" s="315" t="s">
        <v>456</v>
      </c>
      <c r="Q174" s="315"/>
      <c r="R174" s="315"/>
      <c r="S174" s="315"/>
      <c r="T174" s="315"/>
      <c r="U174" s="315"/>
      <c r="V174" s="315"/>
      <c r="W174" s="315"/>
      <c r="X174" s="315"/>
    </row>
    <row r="175" spans="2:24">
      <c r="B175" s="187" t="s">
        <v>124</v>
      </c>
      <c r="C175" s="187" t="s">
        <v>125</v>
      </c>
      <c r="D175" s="217"/>
      <c r="E175" s="218">
        <v>1</v>
      </c>
      <c r="F175" s="218"/>
      <c r="G175" s="218">
        <v>1</v>
      </c>
      <c r="H175" s="218"/>
      <c r="I175" s="219"/>
      <c r="J175" s="217"/>
      <c r="K175" s="218"/>
      <c r="L175" s="218"/>
      <c r="M175" s="219"/>
      <c r="P175" s="315"/>
      <c r="Q175" s="315"/>
      <c r="R175" s="315"/>
      <c r="S175" s="315"/>
      <c r="T175" s="315"/>
      <c r="U175" s="315"/>
      <c r="V175" s="315"/>
      <c r="W175" s="315"/>
      <c r="X175" s="315"/>
    </row>
    <row r="176" spans="2:24">
      <c r="B176" s="186" t="s">
        <v>126</v>
      </c>
      <c r="C176" s="186" t="s">
        <v>127</v>
      </c>
      <c r="D176" s="220"/>
      <c r="E176" s="221"/>
      <c r="F176" s="221"/>
      <c r="G176" s="221"/>
      <c r="H176" s="221">
        <v>1</v>
      </c>
      <c r="I176" s="222">
        <v>1</v>
      </c>
      <c r="J176" s="220"/>
      <c r="K176" s="221"/>
      <c r="L176" s="221"/>
      <c r="M176" s="222"/>
      <c r="P176" s="315"/>
      <c r="Q176" s="315"/>
      <c r="R176" s="315"/>
      <c r="S176" s="315"/>
      <c r="T176" s="315"/>
      <c r="U176" s="315"/>
      <c r="V176" s="315"/>
      <c r="W176" s="315"/>
      <c r="X176" s="315"/>
    </row>
    <row r="177" spans="2:24">
      <c r="B177" s="187" t="s">
        <v>128</v>
      </c>
      <c r="C177" s="187" t="s">
        <v>129</v>
      </c>
      <c r="D177" s="217"/>
      <c r="E177" s="218"/>
      <c r="F177" s="218">
        <v>1</v>
      </c>
      <c r="G177" s="218">
        <v>1</v>
      </c>
      <c r="H177" s="218">
        <v>1</v>
      </c>
      <c r="I177" s="219">
        <v>1</v>
      </c>
      <c r="J177" s="217"/>
      <c r="K177" s="218">
        <v>2</v>
      </c>
      <c r="L177" s="218"/>
      <c r="M177" s="219"/>
      <c r="P177" s="315"/>
      <c r="Q177" s="315"/>
      <c r="R177" s="315"/>
      <c r="S177" s="315"/>
      <c r="T177" s="315"/>
      <c r="U177" s="315"/>
      <c r="V177" s="315"/>
      <c r="W177" s="315"/>
      <c r="X177" s="315"/>
    </row>
    <row r="178" spans="2:24">
      <c r="B178" s="186" t="s">
        <v>457</v>
      </c>
      <c r="C178" s="186" t="s">
        <v>458</v>
      </c>
      <c r="D178" s="220"/>
      <c r="E178" s="221"/>
      <c r="F178" s="221"/>
      <c r="G178" s="221"/>
      <c r="H178" s="221"/>
      <c r="I178" s="222"/>
      <c r="J178" s="220"/>
      <c r="K178" s="221"/>
      <c r="L178" s="221">
        <v>2</v>
      </c>
      <c r="M178" s="222"/>
    </row>
    <row r="179" spans="2:24">
      <c r="B179" s="187" t="s">
        <v>130</v>
      </c>
      <c r="C179" s="187" t="s">
        <v>131</v>
      </c>
      <c r="D179" s="217">
        <v>2</v>
      </c>
      <c r="E179" s="218">
        <v>1</v>
      </c>
      <c r="F179" s="218"/>
      <c r="G179" s="218">
        <v>2</v>
      </c>
      <c r="H179" s="218"/>
      <c r="I179" s="219"/>
      <c r="J179" s="217"/>
      <c r="K179" s="218"/>
      <c r="L179" s="218">
        <v>3</v>
      </c>
      <c r="M179" s="219"/>
    </row>
    <row r="180" spans="2:24">
      <c r="B180" s="186" t="s">
        <v>132</v>
      </c>
      <c r="C180" s="186" t="s">
        <v>133</v>
      </c>
      <c r="D180" s="220"/>
      <c r="E180" s="221"/>
      <c r="F180" s="221"/>
      <c r="G180" s="221"/>
      <c r="H180" s="221">
        <v>2</v>
      </c>
      <c r="I180" s="222"/>
      <c r="J180" s="220"/>
      <c r="K180" s="221"/>
      <c r="L180" s="221">
        <v>2</v>
      </c>
      <c r="M180" s="222"/>
    </row>
    <row r="181" spans="2:24">
      <c r="B181" s="187" t="s">
        <v>459</v>
      </c>
      <c r="C181" s="187" t="s">
        <v>460</v>
      </c>
      <c r="D181" s="217"/>
      <c r="E181" s="218"/>
      <c r="F181" s="218"/>
      <c r="G181" s="218"/>
      <c r="H181" s="218"/>
      <c r="I181" s="219"/>
      <c r="J181" s="217"/>
      <c r="K181" s="218"/>
      <c r="L181" s="218">
        <v>2</v>
      </c>
      <c r="M181" s="219"/>
    </row>
    <row r="182" spans="2:24">
      <c r="B182" s="186" t="s">
        <v>134</v>
      </c>
      <c r="C182" s="186" t="s">
        <v>135</v>
      </c>
      <c r="D182" s="220"/>
      <c r="E182" s="221"/>
      <c r="F182" s="221"/>
      <c r="G182" s="221"/>
      <c r="H182" s="221">
        <v>1</v>
      </c>
      <c r="I182" s="222"/>
      <c r="J182" s="220">
        <v>2</v>
      </c>
      <c r="K182" s="221"/>
      <c r="L182" s="221">
        <v>3</v>
      </c>
      <c r="M182" s="222"/>
    </row>
    <row r="183" spans="2:24">
      <c r="B183" s="187" t="s">
        <v>461</v>
      </c>
      <c r="C183" s="187" t="s">
        <v>462</v>
      </c>
      <c r="D183" s="217"/>
      <c r="E183" s="218"/>
      <c r="F183" s="218"/>
      <c r="G183" s="218"/>
      <c r="H183" s="218">
        <v>1</v>
      </c>
      <c r="I183" s="219"/>
      <c r="J183" s="217">
        <v>2</v>
      </c>
      <c r="K183" s="218"/>
      <c r="L183" s="218"/>
      <c r="M183" s="219"/>
    </row>
    <row r="184" spans="2:24">
      <c r="B184" s="186" t="s">
        <v>463</v>
      </c>
      <c r="C184" s="186" t="s">
        <v>464</v>
      </c>
      <c r="D184" s="220"/>
      <c r="E184" s="221"/>
      <c r="F184" s="221"/>
      <c r="G184" s="221"/>
      <c r="H184" s="221"/>
      <c r="I184" s="222"/>
      <c r="J184" s="220">
        <v>3</v>
      </c>
      <c r="K184" s="221"/>
      <c r="L184" s="221">
        <v>2</v>
      </c>
      <c r="M184" s="222"/>
    </row>
    <row r="185" spans="2:24">
      <c r="B185" s="187" t="s">
        <v>465</v>
      </c>
      <c r="C185" s="187" t="s">
        <v>466</v>
      </c>
      <c r="D185" s="217"/>
      <c r="E185" s="218"/>
      <c r="F185" s="218"/>
      <c r="G185" s="218"/>
      <c r="H185" s="218"/>
      <c r="I185" s="219"/>
      <c r="J185" s="217">
        <v>2</v>
      </c>
      <c r="K185" s="218"/>
      <c r="L185" s="218"/>
      <c r="M185" s="219"/>
    </row>
    <row r="186" spans="2:24">
      <c r="B186" s="186" t="s">
        <v>138</v>
      </c>
      <c r="C186" s="186" t="s">
        <v>139</v>
      </c>
      <c r="D186" s="220"/>
      <c r="E186" s="221"/>
      <c r="F186" s="221">
        <v>1</v>
      </c>
      <c r="G186" s="221">
        <v>2</v>
      </c>
      <c r="H186" s="221">
        <v>2</v>
      </c>
      <c r="I186" s="222">
        <v>1</v>
      </c>
      <c r="J186" s="220"/>
      <c r="K186" s="221"/>
      <c r="L186" s="221"/>
      <c r="M186" s="222"/>
    </row>
    <row r="187" spans="2:24">
      <c r="B187" s="187" t="s">
        <v>467</v>
      </c>
      <c r="C187" s="187" t="s">
        <v>468</v>
      </c>
      <c r="D187" s="217"/>
      <c r="E187" s="218"/>
      <c r="F187" s="218"/>
      <c r="G187" s="218"/>
      <c r="H187" s="218"/>
      <c r="I187" s="219"/>
      <c r="J187" s="217">
        <v>3</v>
      </c>
      <c r="K187" s="218"/>
      <c r="L187" s="218">
        <v>2</v>
      </c>
      <c r="M187" s="219"/>
    </row>
    <row r="188" spans="2:24">
      <c r="B188" s="186" t="s">
        <v>140</v>
      </c>
      <c r="C188" s="186" t="s">
        <v>141</v>
      </c>
      <c r="D188" s="220">
        <v>2</v>
      </c>
      <c r="E188" s="221"/>
      <c r="F188" s="221"/>
      <c r="G188" s="221"/>
      <c r="H188" s="221"/>
      <c r="I188" s="222"/>
      <c r="J188" s="220"/>
      <c r="K188" s="221"/>
      <c r="L188" s="221"/>
      <c r="M188" s="222"/>
    </row>
    <row r="189" spans="2:24">
      <c r="B189" s="187" t="s">
        <v>142</v>
      </c>
      <c r="C189" s="187" t="s">
        <v>143</v>
      </c>
      <c r="D189" s="217"/>
      <c r="E189" s="218"/>
      <c r="F189" s="218"/>
      <c r="G189" s="218"/>
      <c r="H189" s="218">
        <v>2</v>
      </c>
      <c r="I189" s="219"/>
      <c r="J189" s="217"/>
      <c r="K189" s="218"/>
      <c r="L189" s="218"/>
      <c r="M189" s="219"/>
    </row>
    <row r="190" spans="2:24">
      <c r="B190" s="186" t="s">
        <v>144</v>
      </c>
      <c r="C190" s="186" t="s">
        <v>145</v>
      </c>
      <c r="D190" s="220"/>
      <c r="E190" s="221"/>
      <c r="F190" s="221"/>
      <c r="G190" s="221"/>
      <c r="H190" s="221">
        <v>3</v>
      </c>
      <c r="I190" s="222"/>
      <c r="J190" s="220">
        <v>3</v>
      </c>
      <c r="K190" s="221"/>
      <c r="L190" s="221">
        <v>1</v>
      </c>
      <c r="M190" s="222"/>
    </row>
    <row r="191" spans="2:24">
      <c r="B191" s="187" t="s">
        <v>146</v>
      </c>
      <c r="C191" s="187" t="s">
        <v>147</v>
      </c>
      <c r="D191" s="217"/>
      <c r="E191" s="218"/>
      <c r="F191" s="218"/>
      <c r="G191" s="218"/>
      <c r="H191" s="218">
        <v>3</v>
      </c>
      <c r="I191" s="219"/>
      <c r="J191" s="217"/>
      <c r="K191" s="218"/>
      <c r="L191" s="218">
        <v>2</v>
      </c>
      <c r="M191" s="219"/>
    </row>
    <row r="192" spans="2:24">
      <c r="B192" s="186" t="s">
        <v>469</v>
      </c>
      <c r="C192" s="186" t="s">
        <v>470</v>
      </c>
      <c r="D192" s="220"/>
      <c r="E192" s="221"/>
      <c r="F192" s="221"/>
      <c r="G192" s="221"/>
      <c r="H192" s="221"/>
      <c r="I192" s="222"/>
      <c r="J192" s="220"/>
      <c r="K192" s="221"/>
      <c r="L192" s="221">
        <v>2</v>
      </c>
      <c r="M192" s="222"/>
    </row>
    <row r="193" spans="2:13">
      <c r="B193" s="187" t="s">
        <v>471</v>
      </c>
      <c r="C193" s="187" t="s">
        <v>472</v>
      </c>
      <c r="D193" s="217"/>
      <c r="E193" s="218"/>
      <c r="F193" s="218"/>
      <c r="G193" s="218"/>
      <c r="H193" s="218"/>
      <c r="I193" s="219"/>
      <c r="J193" s="217">
        <v>3</v>
      </c>
      <c r="K193" s="218"/>
      <c r="L193" s="218"/>
      <c r="M193" s="219"/>
    </row>
    <row r="194" spans="2:13">
      <c r="B194" s="186" t="s">
        <v>473</v>
      </c>
      <c r="C194" s="186" t="s">
        <v>474</v>
      </c>
      <c r="D194" s="220"/>
      <c r="E194" s="221"/>
      <c r="F194" s="221"/>
      <c r="G194" s="221"/>
      <c r="H194" s="221"/>
      <c r="I194" s="222"/>
      <c r="J194" s="220"/>
      <c r="K194" s="221"/>
      <c r="L194" s="221">
        <v>1</v>
      </c>
      <c r="M194" s="222"/>
    </row>
    <row r="195" spans="2:13">
      <c r="B195" s="187" t="s">
        <v>475</v>
      </c>
      <c r="C195" s="187" t="s">
        <v>476</v>
      </c>
      <c r="D195" s="217"/>
      <c r="E195" s="218"/>
      <c r="F195" s="218"/>
      <c r="G195" s="218"/>
      <c r="H195" s="218"/>
      <c r="I195" s="219"/>
      <c r="J195" s="217"/>
      <c r="K195" s="218"/>
      <c r="L195" s="218">
        <v>1</v>
      </c>
      <c r="M195" s="219"/>
    </row>
    <row r="196" spans="2:13">
      <c r="B196" s="186" t="s">
        <v>477</v>
      </c>
      <c r="C196" s="186" t="s">
        <v>478</v>
      </c>
      <c r="D196" s="220"/>
      <c r="E196" s="221"/>
      <c r="F196" s="221"/>
      <c r="G196" s="221"/>
      <c r="H196" s="221"/>
      <c r="I196" s="222"/>
      <c r="J196" s="220"/>
      <c r="K196" s="221"/>
      <c r="L196" s="221">
        <v>1</v>
      </c>
      <c r="M196" s="222"/>
    </row>
    <row r="197" spans="2:13">
      <c r="B197" s="187" t="s">
        <v>479</v>
      </c>
      <c r="C197" s="187" t="s">
        <v>480</v>
      </c>
      <c r="D197" s="217"/>
      <c r="E197" s="218"/>
      <c r="F197" s="218"/>
      <c r="G197" s="218"/>
      <c r="H197" s="218"/>
      <c r="I197" s="219"/>
      <c r="J197" s="217"/>
      <c r="K197" s="218"/>
      <c r="L197" s="218">
        <v>1</v>
      </c>
      <c r="M197" s="219"/>
    </row>
    <row r="198" spans="2:13">
      <c r="B198" s="186" t="s">
        <v>481</v>
      </c>
      <c r="C198" s="186" t="s">
        <v>482</v>
      </c>
      <c r="D198" s="220"/>
      <c r="E198" s="221"/>
      <c r="F198" s="221"/>
      <c r="G198" s="221"/>
      <c r="H198" s="221"/>
      <c r="I198" s="222"/>
      <c r="J198" s="220">
        <v>3</v>
      </c>
      <c r="K198" s="221"/>
      <c r="L198" s="221">
        <v>2</v>
      </c>
      <c r="M198" s="222"/>
    </row>
    <row r="199" spans="2:13">
      <c r="B199" s="187" t="s">
        <v>483</v>
      </c>
      <c r="C199" s="187" t="s">
        <v>484</v>
      </c>
      <c r="D199" s="217"/>
      <c r="E199" s="218"/>
      <c r="F199" s="218"/>
      <c r="G199" s="218"/>
      <c r="H199" s="218"/>
      <c r="I199" s="219"/>
      <c r="J199" s="217">
        <v>1</v>
      </c>
      <c r="K199" s="218"/>
      <c r="L199" s="218"/>
      <c r="M199" s="219"/>
    </row>
    <row r="200" spans="2:13">
      <c r="B200" s="186" t="s">
        <v>485</v>
      </c>
      <c r="C200" s="186" t="s">
        <v>486</v>
      </c>
      <c r="D200" s="220"/>
      <c r="E200" s="221"/>
      <c r="F200" s="221"/>
      <c r="G200" s="221"/>
      <c r="H200" s="221"/>
      <c r="I200" s="222"/>
      <c r="J200" s="220"/>
      <c r="K200" s="221"/>
      <c r="L200" s="221">
        <v>1</v>
      </c>
      <c r="M200" s="222"/>
    </row>
    <row r="201" spans="2:13">
      <c r="B201" s="187" t="s">
        <v>487</v>
      </c>
      <c r="C201" s="187" t="s">
        <v>488</v>
      </c>
      <c r="D201" s="217"/>
      <c r="E201" s="218"/>
      <c r="F201" s="218"/>
      <c r="G201" s="218"/>
      <c r="H201" s="218"/>
      <c r="I201" s="219"/>
      <c r="J201" s="217">
        <v>1</v>
      </c>
      <c r="K201" s="218"/>
      <c r="L201" s="218"/>
      <c r="M201" s="219"/>
    </row>
    <row r="202" spans="2:13">
      <c r="B202" s="186" t="s">
        <v>489</v>
      </c>
      <c r="C202" s="186" t="s">
        <v>490</v>
      </c>
      <c r="D202" s="220"/>
      <c r="E202" s="221"/>
      <c r="F202" s="221"/>
      <c r="G202" s="221"/>
      <c r="H202" s="221"/>
      <c r="I202" s="222"/>
      <c r="J202" s="220">
        <v>1</v>
      </c>
      <c r="K202" s="221"/>
      <c r="L202" s="221"/>
      <c r="M202" s="222"/>
    </row>
    <row r="203" spans="2:13">
      <c r="B203" s="187" t="s">
        <v>491</v>
      </c>
      <c r="C203" s="187" t="s">
        <v>492</v>
      </c>
      <c r="D203" s="217"/>
      <c r="E203" s="218"/>
      <c r="F203" s="218"/>
      <c r="G203" s="218"/>
      <c r="H203" s="218"/>
      <c r="I203" s="219"/>
      <c r="J203" s="217">
        <v>2</v>
      </c>
      <c r="K203" s="218"/>
      <c r="L203" s="218"/>
      <c r="M203" s="219"/>
    </row>
    <row r="204" spans="2:13">
      <c r="B204" s="186" t="s">
        <v>493</v>
      </c>
      <c r="C204" s="186" t="s">
        <v>494</v>
      </c>
      <c r="D204" s="220"/>
      <c r="E204" s="221"/>
      <c r="F204" s="221"/>
      <c r="G204" s="221"/>
      <c r="H204" s="221"/>
      <c r="I204" s="222"/>
      <c r="J204" s="220">
        <v>1</v>
      </c>
      <c r="K204" s="221"/>
      <c r="L204" s="221"/>
      <c r="M204" s="222"/>
    </row>
    <row r="205" spans="2:13">
      <c r="B205" s="187" t="s">
        <v>495</v>
      </c>
      <c r="C205" s="187" t="s">
        <v>496</v>
      </c>
      <c r="D205" s="217"/>
      <c r="E205" s="218"/>
      <c r="F205" s="218"/>
      <c r="G205" s="218"/>
      <c r="H205" s="218"/>
      <c r="I205" s="219"/>
      <c r="J205" s="217"/>
      <c r="K205" s="218"/>
      <c r="L205" s="218">
        <v>1</v>
      </c>
      <c r="M205" s="219"/>
    </row>
    <row r="206" spans="2:13">
      <c r="B206" s="186" t="s">
        <v>497</v>
      </c>
      <c r="C206" s="186" t="s">
        <v>498</v>
      </c>
      <c r="D206" s="220"/>
      <c r="E206" s="221"/>
      <c r="F206" s="221"/>
      <c r="G206" s="221"/>
      <c r="H206" s="221"/>
      <c r="I206" s="222"/>
      <c r="J206" s="220"/>
      <c r="K206" s="221"/>
      <c r="L206" s="221">
        <v>2</v>
      </c>
      <c r="M206" s="222"/>
    </row>
    <row r="207" spans="2:13">
      <c r="B207" s="187" t="s">
        <v>148</v>
      </c>
      <c r="C207" s="187" t="s">
        <v>149</v>
      </c>
      <c r="D207" s="217"/>
      <c r="E207" s="218"/>
      <c r="F207" s="218"/>
      <c r="G207" s="218"/>
      <c r="H207" s="218">
        <v>1</v>
      </c>
      <c r="I207" s="219"/>
      <c r="J207" s="217"/>
      <c r="K207" s="218"/>
      <c r="L207" s="218"/>
      <c r="M207" s="219"/>
    </row>
    <row r="208" spans="2:13">
      <c r="B208" s="186" t="s">
        <v>150</v>
      </c>
      <c r="C208" s="186" t="s">
        <v>151</v>
      </c>
      <c r="D208" s="220"/>
      <c r="E208" s="221"/>
      <c r="F208" s="221"/>
      <c r="G208" s="221"/>
      <c r="H208" s="221">
        <v>1</v>
      </c>
      <c r="I208" s="222"/>
      <c r="J208" s="220"/>
      <c r="K208" s="221"/>
      <c r="L208" s="221">
        <v>1</v>
      </c>
      <c r="M208" s="222"/>
    </row>
    <row r="209" spans="2:13">
      <c r="B209" s="187" t="s">
        <v>152</v>
      </c>
      <c r="C209" s="187" t="s">
        <v>153</v>
      </c>
      <c r="D209" s="217"/>
      <c r="E209" s="218"/>
      <c r="F209" s="218"/>
      <c r="G209" s="218"/>
      <c r="H209" s="218">
        <v>2</v>
      </c>
      <c r="I209" s="219"/>
      <c r="J209" s="217">
        <v>1</v>
      </c>
      <c r="K209" s="218"/>
      <c r="L209" s="218">
        <v>2</v>
      </c>
      <c r="M209" s="219"/>
    </row>
    <row r="210" spans="2:13">
      <c r="B210" s="186" t="s">
        <v>499</v>
      </c>
      <c r="C210" s="186" t="s">
        <v>500</v>
      </c>
      <c r="D210" s="220"/>
      <c r="E210" s="221"/>
      <c r="F210" s="221"/>
      <c r="G210" s="221"/>
      <c r="H210" s="221"/>
      <c r="I210" s="222"/>
      <c r="J210" s="220">
        <v>1</v>
      </c>
      <c r="K210" s="221"/>
      <c r="L210" s="221"/>
      <c r="M210" s="222"/>
    </row>
    <row r="211" spans="2:13">
      <c r="B211" s="187" t="s">
        <v>501</v>
      </c>
      <c r="C211" s="187" t="s">
        <v>502</v>
      </c>
      <c r="D211" s="217"/>
      <c r="E211" s="218"/>
      <c r="F211" s="218"/>
      <c r="G211" s="218"/>
      <c r="H211" s="218"/>
      <c r="I211" s="219"/>
      <c r="J211" s="217"/>
      <c r="K211" s="218"/>
      <c r="L211" s="218">
        <v>1</v>
      </c>
      <c r="M211" s="219"/>
    </row>
    <row r="212" spans="2:13">
      <c r="B212" s="186" t="s">
        <v>503</v>
      </c>
      <c r="C212" s="186" t="s">
        <v>504</v>
      </c>
      <c r="D212" s="220"/>
      <c r="E212" s="221"/>
      <c r="F212" s="221"/>
      <c r="G212" s="221"/>
      <c r="H212" s="221"/>
      <c r="I212" s="222"/>
      <c r="J212" s="220">
        <v>1</v>
      </c>
      <c r="K212" s="221"/>
      <c r="L212" s="221"/>
      <c r="M212" s="222"/>
    </row>
    <row r="213" spans="2:13">
      <c r="B213" s="187" t="s">
        <v>505</v>
      </c>
      <c r="C213" s="187" t="s">
        <v>506</v>
      </c>
      <c r="D213" s="217"/>
      <c r="E213" s="218"/>
      <c r="F213" s="218"/>
      <c r="G213" s="218"/>
      <c r="H213" s="218"/>
      <c r="I213" s="219"/>
      <c r="J213" s="217"/>
      <c r="K213" s="218"/>
      <c r="L213" s="218">
        <v>2</v>
      </c>
      <c r="M213" s="219"/>
    </row>
    <row r="214" spans="2:13">
      <c r="B214" s="186" t="s">
        <v>154</v>
      </c>
      <c r="C214" s="186" t="s">
        <v>155</v>
      </c>
      <c r="D214" s="220"/>
      <c r="E214" s="221"/>
      <c r="F214" s="221"/>
      <c r="G214" s="221"/>
      <c r="H214" s="221">
        <v>1</v>
      </c>
      <c r="I214" s="222"/>
      <c r="J214" s="220"/>
      <c r="K214" s="221"/>
      <c r="L214" s="221">
        <v>2</v>
      </c>
      <c r="M214" s="222"/>
    </row>
    <row r="215" spans="2:13">
      <c r="B215" s="187" t="s">
        <v>507</v>
      </c>
      <c r="C215" s="187" t="s">
        <v>508</v>
      </c>
      <c r="D215" s="217"/>
      <c r="E215" s="218"/>
      <c r="F215" s="218"/>
      <c r="G215" s="218"/>
      <c r="H215" s="218"/>
      <c r="I215" s="219"/>
      <c r="J215" s="217"/>
      <c r="K215" s="218"/>
      <c r="L215" s="218">
        <v>1</v>
      </c>
      <c r="M215" s="219"/>
    </row>
    <row r="216" spans="2:13">
      <c r="B216" s="186" t="s">
        <v>156</v>
      </c>
      <c r="C216" s="186" t="s">
        <v>157</v>
      </c>
      <c r="D216" s="220"/>
      <c r="E216" s="221"/>
      <c r="F216" s="221"/>
      <c r="G216" s="221"/>
      <c r="H216" s="221">
        <v>1</v>
      </c>
      <c r="I216" s="222"/>
      <c r="J216" s="220"/>
      <c r="K216" s="221"/>
      <c r="L216" s="221">
        <v>1</v>
      </c>
      <c r="M216" s="222"/>
    </row>
    <row r="217" spans="2:13">
      <c r="B217" s="187" t="s">
        <v>158</v>
      </c>
      <c r="C217" s="187" t="s">
        <v>159</v>
      </c>
      <c r="D217" s="217"/>
      <c r="E217" s="218"/>
      <c r="F217" s="218"/>
      <c r="G217" s="218"/>
      <c r="H217" s="218">
        <v>1</v>
      </c>
      <c r="I217" s="219"/>
      <c r="J217" s="217"/>
      <c r="K217" s="218"/>
      <c r="L217" s="218">
        <v>2</v>
      </c>
      <c r="M217" s="219"/>
    </row>
    <row r="218" spans="2:13">
      <c r="B218" s="186" t="s">
        <v>509</v>
      </c>
      <c r="C218" s="186" t="s">
        <v>510</v>
      </c>
      <c r="D218" s="220"/>
      <c r="E218" s="221"/>
      <c r="F218" s="221"/>
      <c r="G218" s="221"/>
      <c r="H218" s="221"/>
      <c r="I218" s="222"/>
      <c r="J218" s="220">
        <v>1</v>
      </c>
      <c r="K218" s="221"/>
      <c r="L218" s="221"/>
      <c r="M218" s="222"/>
    </row>
    <row r="219" spans="2:13">
      <c r="B219" s="187" t="s">
        <v>511</v>
      </c>
      <c r="C219" s="187" t="s">
        <v>512</v>
      </c>
      <c r="D219" s="217"/>
      <c r="E219" s="218"/>
      <c r="F219" s="218"/>
      <c r="G219" s="218"/>
      <c r="H219" s="218"/>
      <c r="I219" s="219"/>
      <c r="J219" s="217">
        <v>2</v>
      </c>
      <c r="K219" s="218"/>
      <c r="L219" s="218"/>
      <c r="M219" s="219"/>
    </row>
    <row r="220" spans="2:13">
      <c r="B220" s="186" t="s">
        <v>513</v>
      </c>
      <c r="C220" s="186" t="s">
        <v>514</v>
      </c>
      <c r="D220" s="220"/>
      <c r="E220" s="221"/>
      <c r="F220" s="221"/>
      <c r="G220" s="221"/>
      <c r="H220" s="221"/>
      <c r="I220" s="222"/>
      <c r="J220" s="220">
        <v>1</v>
      </c>
      <c r="K220" s="221"/>
      <c r="L220" s="221"/>
      <c r="M220" s="222"/>
    </row>
    <row r="221" spans="2:13">
      <c r="B221" s="187" t="s">
        <v>515</v>
      </c>
      <c r="C221" s="187" t="s">
        <v>516</v>
      </c>
      <c r="D221" s="217"/>
      <c r="E221" s="218"/>
      <c r="F221" s="218"/>
      <c r="G221" s="218"/>
      <c r="H221" s="218"/>
      <c r="I221" s="219"/>
      <c r="J221" s="217">
        <v>1</v>
      </c>
      <c r="K221" s="218"/>
      <c r="L221" s="218">
        <v>1</v>
      </c>
      <c r="M221" s="219"/>
    </row>
    <row r="222" spans="2:13">
      <c r="B222" s="186" t="s">
        <v>517</v>
      </c>
      <c r="C222" s="186" t="s">
        <v>518</v>
      </c>
      <c r="D222" s="220"/>
      <c r="E222" s="221"/>
      <c r="F222" s="221"/>
      <c r="G222" s="221"/>
      <c r="H222" s="221"/>
      <c r="I222" s="222"/>
      <c r="J222" s="220">
        <v>1</v>
      </c>
      <c r="K222" s="221"/>
      <c r="L222" s="221"/>
      <c r="M222" s="222"/>
    </row>
    <row r="223" spans="2:13">
      <c r="B223" s="187" t="s">
        <v>160</v>
      </c>
      <c r="C223" s="187" t="s">
        <v>161</v>
      </c>
      <c r="D223" s="217"/>
      <c r="E223" s="218"/>
      <c r="F223" s="218"/>
      <c r="G223" s="218"/>
      <c r="H223" s="218">
        <v>1</v>
      </c>
      <c r="I223" s="219"/>
      <c r="J223" s="217"/>
      <c r="K223" s="218"/>
      <c r="L223" s="218"/>
      <c r="M223" s="219"/>
    </row>
    <row r="224" spans="2:13">
      <c r="B224" s="186" t="s">
        <v>519</v>
      </c>
      <c r="C224" s="186" t="s">
        <v>520</v>
      </c>
      <c r="D224" s="220"/>
      <c r="E224" s="221"/>
      <c r="F224" s="221"/>
      <c r="G224" s="221"/>
      <c r="H224" s="221"/>
      <c r="I224" s="222"/>
      <c r="J224" s="220"/>
      <c r="K224" s="221"/>
      <c r="L224" s="221">
        <v>1</v>
      </c>
      <c r="M224" s="222"/>
    </row>
    <row r="225" spans="2:15">
      <c r="B225" s="187" t="s">
        <v>162</v>
      </c>
      <c r="C225" s="187" t="s">
        <v>163</v>
      </c>
      <c r="D225" s="217"/>
      <c r="E225" s="218"/>
      <c r="F225" s="218"/>
      <c r="G225" s="218"/>
      <c r="H225" s="218">
        <v>1</v>
      </c>
      <c r="I225" s="219"/>
      <c r="J225" s="217"/>
      <c r="K225" s="218"/>
      <c r="L225" s="218">
        <v>2</v>
      </c>
      <c r="M225" s="219"/>
    </row>
    <row r="226" spans="2:15">
      <c r="B226" s="186" t="s">
        <v>521</v>
      </c>
      <c r="C226" s="186" t="s">
        <v>522</v>
      </c>
      <c r="D226" s="223"/>
      <c r="E226" s="224"/>
      <c r="F226" s="224"/>
      <c r="G226" s="224"/>
      <c r="H226" s="224"/>
      <c r="I226" s="225"/>
      <c r="J226" s="223">
        <v>1</v>
      </c>
      <c r="K226" s="224"/>
      <c r="L226" s="224"/>
      <c r="M226" s="225"/>
    </row>
    <row r="227" spans="2:15" ht="21">
      <c r="B227" s="65" t="s">
        <v>523</v>
      </c>
      <c r="D227" s="226"/>
      <c r="E227" s="226"/>
      <c r="F227" s="226"/>
      <c r="G227" s="226"/>
      <c r="H227" s="226"/>
      <c r="I227" s="226"/>
      <c r="J227" s="226"/>
      <c r="K227" s="226"/>
      <c r="L227" s="226"/>
      <c r="M227" s="226"/>
    </row>
    <row r="228" spans="2:15">
      <c r="B228" s="64" t="s">
        <v>524</v>
      </c>
      <c r="C228" s="64" t="s">
        <v>525</v>
      </c>
      <c r="D228" s="227"/>
      <c r="E228" s="227"/>
      <c r="F228" s="227"/>
      <c r="G228" s="227"/>
      <c r="H228" s="227"/>
      <c r="I228" s="227"/>
      <c r="J228" s="227"/>
      <c r="K228" s="227"/>
      <c r="L228" s="227">
        <v>2</v>
      </c>
      <c r="M228" s="227"/>
      <c r="N228" s="64"/>
      <c r="O228" s="66"/>
    </row>
    <row r="229" spans="2:15">
      <c r="B229" s="64" t="s">
        <v>526</v>
      </c>
      <c r="C229" s="64" t="s">
        <v>527</v>
      </c>
      <c r="D229" s="227"/>
      <c r="E229" s="227"/>
      <c r="F229" s="227"/>
      <c r="G229" s="227"/>
      <c r="H229" s="227"/>
      <c r="I229" s="227"/>
      <c r="J229" s="227"/>
      <c r="K229" s="227"/>
      <c r="L229" s="227">
        <v>2</v>
      </c>
      <c r="M229" s="227"/>
      <c r="N229" s="64"/>
      <c r="O229" s="66" t="s">
        <v>206</v>
      </c>
    </row>
    <row r="230" spans="2:15">
      <c r="B230" s="64" t="s">
        <v>152</v>
      </c>
      <c r="C230" s="64" t="s">
        <v>153</v>
      </c>
      <c r="D230" s="227"/>
      <c r="E230" s="227"/>
      <c r="F230" s="227"/>
      <c r="G230" s="227"/>
      <c r="H230" s="227">
        <v>2</v>
      </c>
      <c r="I230" s="227"/>
      <c r="J230" s="227">
        <v>1</v>
      </c>
      <c r="K230" s="227"/>
      <c r="L230" s="227"/>
      <c r="M230" s="227"/>
      <c r="N230" s="64"/>
      <c r="O230" s="66" t="s">
        <v>206</v>
      </c>
    </row>
    <row r="231" spans="2:15">
      <c r="B231" s="64" t="s">
        <v>528</v>
      </c>
      <c r="C231" s="64" t="s">
        <v>529</v>
      </c>
      <c r="D231" s="227"/>
      <c r="E231" s="227"/>
      <c r="F231" s="227"/>
      <c r="G231" s="227"/>
      <c r="H231" s="227"/>
      <c r="I231" s="227"/>
      <c r="J231" s="227"/>
      <c r="K231" s="227"/>
      <c r="L231" s="227">
        <v>2</v>
      </c>
      <c r="M231" s="227"/>
      <c r="N231" s="64"/>
      <c r="O231" s="66" t="s">
        <v>206</v>
      </c>
    </row>
    <row r="232" spans="2:15">
      <c r="B232" s="4" t="s">
        <v>530</v>
      </c>
      <c r="C232" s="4" t="s">
        <v>531</v>
      </c>
      <c r="D232" s="226"/>
      <c r="E232" s="226"/>
      <c r="F232" s="226"/>
      <c r="G232" s="226"/>
      <c r="H232" s="226"/>
      <c r="I232" s="226"/>
      <c r="J232" s="226">
        <v>1</v>
      </c>
      <c r="K232" s="226"/>
      <c r="L232" s="226"/>
      <c r="M232" s="226"/>
      <c r="O232" s="60" t="s">
        <v>206</v>
      </c>
    </row>
    <row r="233" spans="2:15">
      <c r="B233" s="4" t="s">
        <v>532</v>
      </c>
      <c r="C233" s="4" t="s">
        <v>533</v>
      </c>
      <c r="D233" s="226"/>
      <c r="E233" s="226"/>
      <c r="F233" s="226"/>
      <c r="G233" s="226"/>
      <c r="H233" s="226"/>
      <c r="I233" s="226"/>
      <c r="J233" s="226">
        <v>1</v>
      </c>
      <c r="K233" s="226"/>
      <c r="L233" s="226"/>
      <c r="M233" s="226"/>
      <c r="O233" s="60" t="s">
        <v>206</v>
      </c>
    </row>
    <row r="234" spans="2:15">
      <c r="B234" s="4" t="s">
        <v>534</v>
      </c>
      <c r="C234" s="4" t="s">
        <v>219</v>
      </c>
      <c r="D234" s="226"/>
      <c r="E234" s="226"/>
      <c r="F234" s="226"/>
      <c r="G234" s="226"/>
      <c r="H234" s="226"/>
      <c r="I234" s="226"/>
      <c r="J234" s="226">
        <v>1</v>
      </c>
      <c r="K234" s="226"/>
      <c r="L234" s="226"/>
      <c r="M234" s="226"/>
      <c r="O234" s="60" t="s">
        <v>206</v>
      </c>
    </row>
    <row r="235" spans="2:15">
      <c r="B235" s="64" t="s">
        <v>164</v>
      </c>
      <c r="C235" s="64" t="s">
        <v>165</v>
      </c>
      <c r="D235" s="227"/>
      <c r="E235" s="227"/>
      <c r="F235" s="227"/>
      <c r="G235" s="227"/>
      <c r="H235" s="227">
        <v>2</v>
      </c>
      <c r="I235" s="227"/>
      <c r="J235" s="227"/>
      <c r="K235" s="227"/>
      <c r="L235" s="227"/>
      <c r="M235" s="227"/>
      <c r="N235" s="64"/>
      <c r="O235" s="66" t="s">
        <v>206</v>
      </c>
    </row>
    <row r="236" spans="2:15">
      <c r="B236" s="4" t="s">
        <v>22</v>
      </c>
      <c r="C236" s="4" t="s">
        <v>23</v>
      </c>
      <c r="D236" s="226"/>
      <c r="E236" s="226"/>
      <c r="F236" s="226"/>
      <c r="G236" s="226"/>
      <c r="H236" s="226">
        <v>1</v>
      </c>
      <c r="I236" s="226"/>
      <c r="J236" s="226"/>
      <c r="K236" s="226"/>
      <c r="L236" s="226"/>
      <c r="M236" s="226"/>
      <c r="O236" s="60" t="s">
        <v>206</v>
      </c>
    </row>
    <row r="237" spans="2:15">
      <c r="B237" s="4" t="s">
        <v>535</v>
      </c>
      <c r="C237" s="4" t="s">
        <v>536</v>
      </c>
      <c r="D237" s="226"/>
      <c r="E237" s="226"/>
      <c r="F237" s="226"/>
      <c r="G237" s="226"/>
      <c r="H237" s="226"/>
      <c r="I237" s="226"/>
      <c r="J237" s="226">
        <v>2</v>
      </c>
      <c r="K237" s="226"/>
      <c r="L237" s="226"/>
      <c r="M237" s="226"/>
      <c r="O237" s="60" t="s">
        <v>206</v>
      </c>
    </row>
    <row r="238" spans="2:15">
      <c r="B238" s="64" t="s">
        <v>166</v>
      </c>
      <c r="C238" s="64" t="s">
        <v>167</v>
      </c>
      <c r="D238" s="227">
        <v>2</v>
      </c>
      <c r="E238" s="227">
        <v>2</v>
      </c>
      <c r="F238" s="227"/>
      <c r="G238" s="227"/>
      <c r="H238" s="227"/>
      <c r="I238" s="227"/>
      <c r="J238" s="227"/>
      <c r="K238" s="227"/>
      <c r="L238" s="227">
        <v>1</v>
      </c>
      <c r="M238" s="227"/>
      <c r="N238" s="64"/>
      <c r="O238" s="66" t="s">
        <v>213</v>
      </c>
    </row>
    <row r="239" spans="2:15">
      <c r="B239" s="4" t="s">
        <v>168</v>
      </c>
      <c r="C239" s="4" t="s">
        <v>169</v>
      </c>
      <c r="D239" s="226"/>
      <c r="E239" s="226"/>
      <c r="F239" s="226"/>
      <c r="G239" s="226"/>
      <c r="H239" s="226">
        <v>1</v>
      </c>
      <c r="I239" s="226"/>
      <c r="J239" s="226"/>
      <c r="K239" s="226"/>
      <c r="L239" s="226"/>
      <c r="M239" s="226"/>
      <c r="O239" s="60" t="s">
        <v>213</v>
      </c>
    </row>
    <row r="240" spans="2:15">
      <c r="B240" s="64" t="s">
        <v>112</v>
      </c>
      <c r="C240" s="64" t="s">
        <v>113</v>
      </c>
      <c r="D240" s="227"/>
      <c r="E240" s="227"/>
      <c r="F240" s="227"/>
      <c r="G240" s="227">
        <v>1</v>
      </c>
      <c r="H240" s="227"/>
      <c r="I240" s="227"/>
      <c r="J240" s="227">
        <v>1</v>
      </c>
      <c r="K240" s="227"/>
      <c r="L240" s="227"/>
      <c r="M240" s="227"/>
      <c r="N240" s="64"/>
      <c r="O240" s="66" t="s">
        <v>213</v>
      </c>
    </row>
    <row r="241" spans="2:15">
      <c r="B241" s="4" t="s">
        <v>170</v>
      </c>
      <c r="C241" s="4" t="s">
        <v>171</v>
      </c>
      <c r="D241" s="226"/>
      <c r="E241" s="226"/>
      <c r="F241" s="226"/>
      <c r="G241" s="226"/>
      <c r="H241" s="226">
        <v>1</v>
      </c>
      <c r="I241" s="226"/>
      <c r="J241" s="226"/>
      <c r="K241" s="226"/>
      <c r="L241" s="226"/>
      <c r="M241" s="226"/>
      <c r="O241" s="60" t="s">
        <v>213</v>
      </c>
    </row>
    <row r="242" spans="2:15">
      <c r="B242" s="64" t="s">
        <v>537</v>
      </c>
      <c r="C242" s="64" t="s">
        <v>538</v>
      </c>
      <c r="D242" s="227"/>
      <c r="E242" s="227"/>
      <c r="F242" s="227"/>
      <c r="G242" s="227"/>
      <c r="H242" s="227"/>
      <c r="I242" s="227"/>
      <c r="J242" s="227"/>
      <c r="K242" s="227">
        <v>1</v>
      </c>
      <c r="L242" s="227"/>
      <c r="M242" s="227"/>
      <c r="N242" s="64"/>
      <c r="O242" s="66" t="s">
        <v>213</v>
      </c>
    </row>
    <row r="243" spans="2:15">
      <c r="B243" s="4" t="s">
        <v>539</v>
      </c>
      <c r="C243" s="4" t="s">
        <v>540</v>
      </c>
      <c r="D243" s="226"/>
      <c r="E243" s="226"/>
      <c r="F243" s="226"/>
      <c r="G243" s="226"/>
      <c r="H243" s="226"/>
      <c r="I243" s="226"/>
      <c r="J243" s="226">
        <v>1</v>
      </c>
      <c r="K243" s="226"/>
      <c r="L243" s="226"/>
      <c r="M243" s="226"/>
      <c r="O243" s="60" t="s">
        <v>206</v>
      </c>
    </row>
    <row r="244" spans="2:15">
      <c r="B244" s="4" t="s">
        <v>541</v>
      </c>
      <c r="C244" s="4" t="s">
        <v>221</v>
      </c>
      <c r="D244" s="226"/>
      <c r="E244" s="226"/>
      <c r="F244" s="226"/>
      <c r="G244" s="226"/>
      <c r="H244" s="226"/>
      <c r="I244" s="226"/>
      <c r="J244" s="226">
        <v>1</v>
      </c>
      <c r="K244" s="226"/>
      <c r="L244" s="226"/>
      <c r="M244" s="226"/>
      <c r="O244" s="60" t="s">
        <v>206</v>
      </c>
    </row>
    <row r="245" spans="2:15">
      <c r="B245" s="64" t="s">
        <v>136</v>
      </c>
      <c r="C245" s="64" t="s">
        <v>137</v>
      </c>
      <c r="D245" s="227"/>
      <c r="E245" s="227"/>
      <c r="F245" s="227"/>
      <c r="G245" s="227"/>
      <c r="H245" s="227">
        <v>1</v>
      </c>
      <c r="I245" s="227"/>
      <c r="J245" s="227"/>
      <c r="K245" s="227"/>
      <c r="L245" s="227"/>
      <c r="M245" s="227"/>
      <c r="N245" s="64"/>
      <c r="O245" s="66" t="s">
        <v>206</v>
      </c>
    </row>
    <row r="246" spans="2:15">
      <c r="B246" s="64" t="s">
        <v>461</v>
      </c>
      <c r="C246" s="64" t="s">
        <v>462</v>
      </c>
      <c r="D246" s="227"/>
      <c r="E246" s="227"/>
      <c r="F246" s="227"/>
      <c r="G246" s="227"/>
      <c r="H246" s="227"/>
      <c r="I246" s="227"/>
      <c r="J246" s="227">
        <v>2</v>
      </c>
      <c r="K246" s="227"/>
      <c r="L246" s="227"/>
      <c r="M246" s="227"/>
      <c r="N246" s="64"/>
      <c r="O246" s="66" t="s">
        <v>206</v>
      </c>
    </row>
    <row r="247" spans="2:15">
      <c r="B247" s="4" t="s">
        <v>172</v>
      </c>
      <c r="C247" s="4" t="s">
        <v>173</v>
      </c>
      <c r="D247" s="226"/>
      <c r="E247" s="226"/>
      <c r="F247" s="226"/>
      <c r="G247" s="226"/>
      <c r="H247" s="226"/>
      <c r="I247" s="226">
        <v>3</v>
      </c>
      <c r="J247" s="226"/>
      <c r="K247" s="226"/>
      <c r="L247" s="226"/>
      <c r="M247" s="226"/>
      <c r="O247" s="60" t="s">
        <v>206</v>
      </c>
    </row>
    <row r="248" spans="2:15">
      <c r="B248" s="4" t="s">
        <v>30</v>
      </c>
      <c r="C248" s="4" t="s">
        <v>31</v>
      </c>
      <c r="D248" s="226">
        <v>5</v>
      </c>
      <c r="E248" s="226">
        <v>4</v>
      </c>
      <c r="F248" s="226"/>
      <c r="G248" s="226"/>
      <c r="H248" s="226"/>
      <c r="I248" s="226"/>
      <c r="J248" s="226"/>
      <c r="K248" s="226"/>
      <c r="L248" s="226"/>
      <c r="M248" s="226">
        <v>2</v>
      </c>
      <c r="O248" s="60" t="s">
        <v>206</v>
      </c>
    </row>
    <row r="249" spans="2:15">
      <c r="B249" s="64" t="s">
        <v>46</v>
      </c>
      <c r="C249" s="64" t="s">
        <v>47</v>
      </c>
      <c r="D249" s="227">
        <v>5</v>
      </c>
      <c r="E249" s="227"/>
      <c r="F249" s="227"/>
      <c r="G249" s="227"/>
      <c r="H249" s="227"/>
      <c r="I249" s="227"/>
      <c r="J249" s="227"/>
      <c r="K249" s="227"/>
      <c r="L249" s="227"/>
      <c r="M249" s="227"/>
      <c r="N249" s="64"/>
      <c r="O249" s="66" t="s">
        <v>206</v>
      </c>
    </row>
    <row r="250" spans="2:15">
      <c r="B250" s="64" t="s">
        <v>542</v>
      </c>
      <c r="C250" s="64" t="s">
        <v>543</v>
      </c>
      <c r="D250" s="227"/>
      <c r="E250" s="227"/>
      <c r="F250" s="227"/>
      <c r="G250" s="227"/>
      <c r="H250" s="227"/>
      <c r="I250" s="227"/>
      <c r="J250" s="227"/>
      <c r="K250" s="227">
        <v>1</v>
      </c>
      <c r="L250" s="227"/>
      <c r="M250" s="227"/>
      <c r="N250" s="64"/>
      <c r="O250" s="66" t="s">
        <v>206</v>
      </c>
    </row>
    <row r="251" spans="2:15">
      <c r="B251" s="64" t="s">
        <v>180</v>
      </c>
      <c r="C251" s="64" t="s">
        <v>181</v>
      </c>
      <c r="D251" s="227"/>
      <c r="E251" s="227"/>
      <c r="F251" s="227"/>
      <c r="G251" s="227">
        <v>3</v>
      </c>
      <c r="H251" s="227"/>
      <c r="I251" s="227">
        <v>1</v>
      </c>
      <c r="J251" s="227"/>
      <c r="K251" s="227"/>
      <c r="L251" s="227"/>
      <c r="M251" s="227"/>
      <c r="N251" s="64"/>
      <c r="O251" s="66" t="s">
        <v>206</v>
      </c>
    </row>
    <row r="252" spans="2:15">
      <c r="B252" s="64" t="s">
        <v>48</v>
      </c>
      <c r="C252" s="64" t="s">
        <v>49</v>
      </c>
      <c r="D252" s="227"/>
      <c r="E252" s="227">
        <v>5</v>
      </c>
      <c r="F252" s="227"/>
      <c r="G252" s="227"/>
      <c r="H252" s="227"/>
      <c r="I252" s="227"/>
      <c r="J252" s="227"/>
      <c r="K252" s="227"/>
      <c r="L252" s="227"/>
      <c r="M252" s="227"/>
      <c r="N252" s="64"/>
      <c r="O252" s="66" t="s">
        <v>206</v>
      </c>
    </row>
    <row r="253" spans="2:15">
      <c r="B253" s="4" t="s">
        <v>120</v>
      </c>
      <c r="C253" s="4" t="s">
        <v>121</v>
      </c>
      <c r="D253" s="226"/>
      <c r="E253" s="226"/>
      <c r="F253" s="226"/>
      <c r="G253" s="226"/>
      <c r="H253" s="226"/>
      <c r="I253" s="226">
        <v>1</v>
      </c>
      <c r="J253" s="226"/>
      <c r="K253" s="226"/>
      <c r="L253" s="226"/>
      <c r="M253" s="226"/>
      <c r="O253" s="60" t="s">
        <v>206</v>
      </c>
    </row>
    <row r="254" spans="2:15">
      <c r="B254" s="4" t="s">
        <v>544</v>
      </c>
      <c r="C254" s="4" t="s">
        <v>545</v>
      </c>
      <c r="D254" s="226"/>
      <c r="E254" s="226"/>
      <c r="F254" s="226"/>
      <c r="G254" s="226"/>
      <c r="H254" s="226"/>
      <c r="I254" s="226"/>
      <c r="J254" s="226">
        <v>1</v>
      </c>
      <c r="K254" s="226"/>
      <c r="L254" s="226"/>
      <c r="M254" s="226"/>
      <c r="O254" s="60" t="s">
        <v>206</v>
      </c>
    </row>
    <row r="255" spans="2:15">
      <c r="B255" s="64" t="s">
        <v>546</v>
      </c>
      <c r="C255" s="64" t="s">
        <v>547</v>
      </c>
      <c r="D255" s="227"/>
      <c r="E255" s="227"/>
      <c r="F255" s="227"/>
      <c r="G255" s="227"/>
      <c r="H255" s="227"/>
      <c r="I255" s="227"/>
      <c r="J255" s="227"/>
      <c r="K255" s="227"/>
      <c r="L255" s="227">
        <v>1</v>
      </c>
      <c r="M255" s="227"/>
      <c r="N255" s="64"/>
      <c r="O255" s="66" t="s">
        <v>206</v>
      </c>
    </row>
    <row r="256" spans="2:15">
      <c r="B256" s="64" t="s">
        <v>244</v>
      </c>
      <c r="C256" s="64" t="s">
        <v>245</v>
      </c>
      <c r="D256" s="227"/>
      <c r="E256" s="227"/>
      <c r="F256" s="227"/>
      <c r="G256" s="227"/>
      <c r="H256" s="227"/>
      <c r="I256" s="227"/>
      <c r="J256" s="227">
        <v>2</v>
      </c>
      <c r="K256" s="227"/>
      <c r="L256" s="227"/>
      <c r="M256" s="227"/>
      <c r="N256" s="64"/>
      <c r="O256" s="66" t="s">
        <v>206</v>
      </c>
    </row>
    <row r="257" spans="2:15">
      <c r="B257" s="4" t="s">
        <v>174</v>
      </c>
      <c r="C257" s="4" t="s">
        <v>175</v>
      </c>
      <c r="D257" s="226"/>
      <c r="E257" s="226"/>
      <c r="F257" s="226"/>
      <c r="G257" s="226"/>
      <c r="H257" s="226">
        <v>1</v>
      </c>
      <c r="I257" s="226"/>
      <c r="J257" s="226"/>
      <c r="K257" s="226"/>
      <c r="L257" s="226"/>
      <c r="M257" s="226"/>
      <c r="O257" s="60" t="s">
        <v>213</v>
      </c>
    </row>
    <row r="258" spans="2:15">
      <c r="B258" s="64" t="s">
        <v>50</v>
      </c>
      <c r="C258" s="64" t="s">
        <v>51</v>
      </c>
      <c r="D258" s="227"/>
      <c r="E258" s="227"/>
      <c r="F258" s="227"/>
      <c r="G258" s="227"/>
      <c r="H258" s="227">
        <v>3</v>
      </c>
      <c r="I258" s="227"/>
      <c r="J258" s="227"/>
      <c r="K258" s="227"/>
      <c r="L258" s="227"/>
      <c r="M258" s="227"/>
      <c r="N258" s="64"/>
      <c r="O258" s="66" t="s">
        <v>206</v>
      </c>
    </row>
    <row r="259" spans="2:15">
      <c r="B259" s="64" t="s">
        <v>548</v>
      </c>
      <c r="C259" s="64" t="s">
        <v>549</v>
      </c>
      <c r="D259" s="227"/>
      <c r="E259" s="227"/>
      <c r="F259" s="227"/>
      <c r="G259" s="227"/>
      <c r="H259" s="227"/>
      <c r="I259" s="227"/>
      <c r="J259" s="227"/>
      <c r="K259" s="227"/>
      <c r="L259" s="227">
        <v>2</v>
      </c>
      <c r="M259" s="227"/>
      <c r="N259" s="64"/>
      <c r="O259" s="66" t="s">
        <v>206</v>
      </c>
    </row>
    <row r="260" spans="2:15">
      <c r="B260" s="4" t="s">
        <v>491</v>
      </c>
      <c r="C260" s="4" t="s">
        <v>492</v>
      </c>
      <c r="D260" s="226"/>
      <c r="E260" s="226"/>
      <c r="F260" s="226"/>
      <c r="G260" s="226"/>
      <c r="H260" s="226"/>
      <c r="I260" s="226"/>
      <c r="J260" s="226">
        <v>2</v>
      </c>
      <c r="K260" s="226"/>
      <c r="L260" s="226"/>
      <c r="M260" s="226"/>
      <c r="O260" s="60" t="s">
        <v>206</v>
      </c>
    </row>
    <row r="261" spans="2:15">
      <c r="B261" s="4" t="s">
        <v>550</v>
      </c>
      <c r="C261" s="4" t="s">
        <v>551</v>
      </c>
      <c r="D261" s="226"/>
      <c r="E261" s="226"/>
      <c r="F261" s="226"/>
      <c r="G261" s="226"/>
      <c r="H261" s="226"/>
      <c r="I261" s="226"/>
      <c r="J261" s="226">
        <v>1</v>
      </c>
      <c r="K261" s="226"/>
      <c r="L261" s="226"/>
      <c r="M261" s="226"/>
      <c r="O261" s="60" t="s">
        <v>206</v>
      </c>
    </row>
    <row r="262" spans="2:15">
      <c r="B262" s="64" t="s">
        <v>128</v>
      </c>
      <c r="C262" s="64" t="s">
        <v>129</v>
      </c>
      <c r="D262" s="227"/>
      <c r="E262" s="227"/>
      <c r="F262" s="227">
        <v>1</v>
      </c>
      <c r="G262" s="227"/>
      <c r="H262" s="227"/>
      <c r="I262" s="227"/>
      <c r="J262" s="227"/>
      <c r="K262" s="227"/>
      <c r="L262" s="227"/>
      <c r="M262" s="227"/>
      <c r="N262" s="64"/>
      <c r="O262" s="66" t="s">
        <v>206</v>
      </c>
    </row>
    <row r="263" spans="2:15">
      <c r="B263" s="64" t="s">
        <v>176</v>
      </c>
      <c r="C263" s="64" t="s">
        <v>177</v>
      </c>
      <c r="D263" s="227"/>
      <c r="E263" s="227"/>
      <c r="F263" s="227"/>
      <c r="G263" s="227">
        <v>1</v>
      </c>
      <c r="H263" s="227">
        <v>1</v>
      </c>
      <c r="I263" s="227">
        <v>1</v>
      </c>
      <c r="J263" s="227"/>
      <c r="K263" s="227">
        <v>2</v>
      </c>
      <c r="L263" s="227"/>
      <c r="M263" s="227"/>
      <c r="N263" s="64"/>
      <c r="O263" s="66" t="s">
        <v>206</v>
      </c>
    </row>
    <row r="264" spans="2:15">
      <c r="B264" s="4" t="s">
        <v>32</v>
      </c>
      <c r="C264" s="4" t="s">
        <v>33</v>
      </c>
      <c r="D264" s="226"/>
      <c r="E264" s="226">
        <v>1</v>
      </c>
      <c r="F264" s="226"/>
      <c r="G264" s="226"/>
      <c r="H264" s="226"/>
      <c r="I264" s="226"/>
      <c r="J264" s="226">
        <v>1</v>
      </c>
      <c r="K264" s="226"/>
      <c r="L264" s="226"/>
      <c r="M264" s="226"/>
      <c r="O264" s="60" t="s">
        <v>213</v>
      </c>
    </row>
    <row r="265" spans="2:15">
      <c r="B265" s="64" t="s">
        <v>182</v>
      </c>
      <c r="C265" s="64" t="s">
        <v>183</v>
      </c>
      <c r="D265" s="227"/>
      <c r="E265" s="227"/>
      <c r="F265" s="227"/>
      <c r="G265" s="227"/>
      <c r="H265" s="227">
        <v>2</v>
      </c>
      <c r="I265" s="227"/>
      <c r="J265" s="227"/>
      <c r="K265" s="227"/>
      <c r="L265" s="227"/>
      <c r="M265" s="227"/>
      <c r="N265" s="64"/>
      <c r="O265" s="66" t="s">
        <v>213</v>
      </c>
    </row>
    <row r="266" spans="2:15">
      <c r="B266" s="4" t="s">
        <v>552</v>
      </c>
      <c r="C266" s="4" t="s">
        <v>553</v>
      </c>
      <c r="D266" s="226"/>
      <c r="E266" s="226"/>
      <c r="F266" s="226"/>
      <c r="G266" s="226"/>
      <c r="H266" s="226"/>
      <c r="I266" s="226"/>
      <c r="J266" s="226"/>
      <c r="K266" s="226"/>
      <c r="L266" s="226">
        <v>1</v>
      </c>
      <c r="M266" s="226"/>
      <c r="O266" s="60" t="s">
        <v>213</v>
      </c>
    </row>
    <row r="267" spans="2:15">
      <c r="B267" s="4" t="s">
        <v>554</v>
      </c>
      <c r="C267" s="4" t="s">
        <v>555</v>
      </c>
      <c r="D267" s="226"/>
      <c r="E267" s="226"/>
      <c r="F267" s="226"/>
      <c r="G267" s="226"/>
      <c r="H267" s="226"/>
      <c r="I267" s="226"/>
      <c r="J267" s="226"/>
      <c r="K267" s="226"/>
      <c r="L267" s="226">
        <v>1</v>
      </c>
      <c r="M267" s="226"/>
      <c r="O267" s="60" t="s">
        <v>213</v>
      </c>
    </row>
    <row r="268" spans="2:15">
      <c r="B268" s="64" t="s">
        <v>178</v>
      </c>
      <c r="C268" s="64" t="s">
        <v>179</v>
      </c>
      <c r="D268" s="227"/>
      <c r="E268" s="227"/>
      <c r="F268" s="227"/>
      <c r="G268" s="227"/>
      <c r="H268" s="227">
        <v>1</v>
      </c>
      <c r="I268" s="227"/>
      <c r="J268" s="227"/>
      <c r="K268" s="227"/>
      <c r="L268" s="227"/>
      <c r="M268" s="227"/>
      <c r="N268" s="64"/>
      <c r="O268" s="66" t="s">
        <v>213</v>
      </c>
    </row>
    <row r="269" spans="2:15">
      <c r="B269" s="4" t="s">
        <v>556</v>
      </c>
      <c r="C269" s="4" t="s">
        <v>557</v>
      </c>
      <c r="D269" s="226"/>
      <c r="E269" s="226"/>
      <c r="F269" s="226"/>
      <c r="G269" s="226"/>
      <c r="H269" s="226"/>
      <c r="I269" s="226"/>
      <c r="J269" s="226"/>
      <c r="K269" s="226"/>
      <c r="L269" s="226"/>
      <c r="M269" s="226">
        <v>1</v>
      </c>
      <c r="O269" s="60" t="s">
        <v>213</v>
      </c>
    </row>
    <row r="270" spans="2:15">
      <c r="B270" s="64" t="s">
        <v>558</v>
      </c>
      <c r="C270" s="64" t="s">
        <v>559</v>
      </c>
      <c r="D270" s="227"/>
      <c r="E270" s="227"/>
      <c r="F270" s="227"/>
      <c r="G270" s="227"/>
      <c r="H270" s="227"/>
      <c r="I270" s="227"/>
      <c r="J270" s="227"/>
      <c r="K270" s="227"/>
      <c r="L270" s="227">
        <v>2</v>
      </c>
      <c r="M270" s="227"/>
      <c r="N270" s="64"/>
      <c r="O270" s="66" t="s">
        <v>206</v>
      </c>
    </row>
    <row r="271" spans="2:15">
      <c r="B271" s="64" t="s">
        <v>230</v>
      </c>
      <c r="C271" s="64" t="s">
        <v>231</v>
      </c>
      <c r="D271" s="227"/>
      <c r="E271" s="227"/>
      <c r="F271" s="227"/>
      <c r="G271" s="227"/>
      <c r="H271" s="227"/>
      <c r="I271" s="227"/>
      <c r="J271" s="227">
        <v>2</v>
      </c>
      <c r="K271" s="227"/>
      <c r="L271" s="227"/>
      <c r="M271" s="227"/>
      <c r="N271" s="64"/>
      <c r="O271" s="66" t="s">
        <v>206</v>
      </c>
    </row>
    <row r="272" spans="2:15">
      <c r="B272" s="4" t="s">
        <v>108</v>
      </c>
      <c r="C272" s="4" t="s">
        <v>109</v>
      </c>
      <c r="D272" s="226"/>
      <c r="E272" s="226"/>
      <c r="F272" s="226"/>
      <c r="G272" s="226">
        <v>1</v>
      </c>
      <c r="H272" s="226"/>
      <c r="I272" s="226"/>
      <c r="J272" s="226"/>
      <c r="K272" s="226">
        <v>1</v>
      </c>
      <c r="L272" s="226"/>
      <c r="M272" s="226"/>
      <c r="O272" s="60" t="s">
        <v>206</v>
      </c>
    </row>
    <row r="273" spans="2:15">
      <c r="B273" s="4" t="s">
        <v>560</v>
      </c>
      <c r="C273" s="4" t="s">
        <v>561</v>
      </c>
      <c r="D273" s="226"/>
      <c r="E273" s="226"/>
      <c r="F273" s="226"/>
      <c r="G273" s="226"/>
      <c r="H273" s="226"/>
      <c r="I273" s="226"/>
      <c r="J273" s="226">
        <v>1</v>
      </c>
      <c r="K273" s="226"/>
      <c r="L273" s="226"/>
      <c r="M273" s="226"/>
      <c r="O273" s="60" t="s">
        <v>206</v>
      </c>
    </row>
    <row r="276" spans="2:15">
      <c r="B276" s="4" t="s">
        <v>562</v>
      </c>
    </row>
  </sheetData>
  <mergeCells count="22">
    <mergeCell ref="C1:M1"/>
    <mergeCell ref="O1:X1"/>
    <mergeCell ref="B2:B5"/>
    <mergeCell ref="C2:C5"/>
    <mergeCell ref="D2:D5"/>
    <mergeCell ref="E2:E5"/>
    <mergeCell ref="F2:F5"/>
    <mergeCell ref="G2:G5"/>
    <mergeCell ref="H2:H5"/>
    <mergeCell ref="I2:I5"/>
    <mergeCell ref="J2:J5"/>
    <mergeCell ref="K2:K5"/>
    <mergeCell ref="L2:L5"/>
    <mergeCell ref="M2:M5"/>
    <mergeCell ref="N2:N5"/>
    <mergeCell ref="U4:Y4"/>
    <mergeCell ref="P5:S5"/>
    <mergeCell ref="P174:X177"/>
    <mergeCell ref="P35:AA38"/>
    <mergeCell ref="P74:Z78"/>
    <mergeCell ref="O2:P2"/>
    <mergeCell ref="P4:S4"/>
  </mergeCells>
  <hyperlinks>
    <hyperlink ref="P4" location="'Invertebratecommunity structure'!O8:Z33" display="Community Ordination with markers"/>
    <hyperlink ref="O2" location="'Invertebratecommunity structure'!A6" tooltip="click here to go to top of the data matrix" display="Top of Taxon Data"/>
    <hyperlink ref="U4" location="'Invertebratecommunity structure'!N46:Y72" display="Community Ordination with environmental variables"/>
    <hyperlink ref="P4:S4" location="'Invertebratecommunity structure'!P8:AA33" tooltip="Community ordination" display="Community Ordination with markers"/>
    <hyperlink ref="U4:Y4" location="'Invertebratecommunity structure'!O44:Z77" tooltip="constrained ordination" display="Community Ordination with environmental variables"/>
    <hyperlink ref="B2:B5" location="Glossary!B5:I7" tooltip="Glossary" display="LowestID"/>
    <hyperlink ref="C2:C5" location="Glossary!B8:I11" tooltip="Glossary" display="LowestIDNC"/>
    <hyperlink ref="O2:P2" location="'Invertebratecommunity structure'!B6" tooltip="click here to go to top of the data matrix" display="Top of Taxon Dat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8" tint="-0.499984740745262"/>
  </sheetPr>
  <dimension ref="A1:W66"/>
  <sheetViews>
    <sheetView showGridLines="0" workbookViewId="0">
      <selection activeCell="T39" sqref="T39"/>
    </sheetView>
  </sheetViews>
  <sheetFormatPr defaultRowHeight="15"/>
  <cols>
    <col min="1" max="1" width="4.28515625" style="68" customWidth="1"/>
    <col min="2" max="2" width="27" style="68" bestFit="1" customWidth="1"/>
    <col min="3" max="3" width="30.85546875" style="68" bestFit="1" customWidth="1"/>
    <col min="4" max="21" width="5.28515625" style="68" customWidth="1"/>
    <col min="22" max="22" width="15" style="68" customWidth="1"/>
    <col min="23" max="16384" width="9.140625" style="68"/>
  </cols>
  <sheetData>
    <row r="1" spans="1:23" ht="24.75" customHeight="1">
      <c r="A1" s="245"/>
      <c r="B1" s="164" t="s">
        <v>563</v>
      </c>
      <c r="C1" s="325" t="s">
        <v>564</v>
      </c>
      <c r="D1" s="326"/>
      <c r="E1" s="326"/>
      <c r="F1" s="326"/>
      <c r="G1" s="326"/>
      <c r="H1" s="326"/>
      <c r="I1" s="326"/>
      <c r="J1" s="326"/>
      <c r="K1" s="326"/>
      <c r="L1" s="326"/>
      <c r="M1" s="326"/>
      <c r="N1" s="326"/>
      <c r="O1" s="326"/>
      <c r="P1" s="326"/>
      <c r="Q1" s="326"/>
      <c r="R1" s="326"/>
      <c r="S1" s="326"/>
      <c r="T1" s="326"/>
      <c r="U1" s="326"/>
      <c r="V1" s="327" t="s">
        <v>565</v>
      </c>
      <c r="W1" s="67"/>
    </row>
    <row r="2" spans="1:23" ht="15" customHeight="1">
      <c r="A2" s="245"/>
      <c r="B2" s="333" t="s">
        <v>566</v>
      </c>
      <c r="C2" s="334"/>
      <c r="D2" s="330">
        <v>1997</v>
      </c>
      <c r="E2" s="331"/>
      <c r="F2" s="331"/>
      <c r="G2" s="330">
        <v>1999</v>
      </c>
      <c r="H2" s="331"/>
      <c r="I2" s="332"/>
      <c r="J2" s="330">
        <v>2001</v>
      </c>
      <c r="K2" s="331"/>
      <c r="L2" s="332"/>
      <c r="M2" s="330">
        <v>2003</v>
      </c>
      <c r="N2" s="331"/>
      <c r="O2" s="332"/>
      <c r="P2" s="330">
        <v>2005</v>
      </c>
      <c r="Q2" s="331"/>
      <c r="R2" s="332"/>
      <c r="S2" s="330">
        <v>2007</v>
      </c>
      <c r="T2" s="331"/>
      <c r="U2" s="332"/>
      <c r="V2" s="328"/>
      <c r="W2" s="67"/>
    </row>
    <row r="3" spans="1:23">
      <c r="A3" s="245"/>
      <c r="B3" s="335"/>
      <c r="C3" s="336"/>
      <c r="D3" s="165" t="s">
        <v>567</v>
      </c>
      <c r="E3" s="166" t="s">
        <v>568</v>
      </c>
      <c r="F3" s="166" t="s">
        <v>569</v>
      </c>
      <c r="G3" s="165" t="s">
        <v>567</v>
      </c>
      <c r="H3" s="166" t="s">
        <v>568</v>
      </c>
      <c r="I3" s="167" t="s">
        <v>569</v>
      </c>
      <c r="J3" s="165" t="s">
        <v>567</v>
      </c>
      <c r="K3" s="166" t="s">
        <v>570</v>
      </c>
      <c r="L3" s="167" t="s">
        <v>569</v>
      </c>
      <c r="M3" s="165" t="s">
        <v>567</v>
      </c>
      <c r="N3" s="166" t="s">
        <v>568</v>
      </c>
      <c r="O3" s="167" t="s">
        <v>569</v>
      </c>
      <c r="P3" s="165" t="s">
        <v>567</v>
      </c>
      <c r="Q3" s="166" t="s">
        <v>568</v>
      </c>
      <c r="R3" s="167" t="s">
        <v>569</v>
      </c>
      <c r="S3" s="165" t="s">
        <v>567</v>
      </c>
      <c r="T3" s="166" t="s">
        <v>568</v>
      </c>
      <c r="U3" s="167" t="s">
        <v>569</v>
      </c>
      <c r="V3" s="329"/>
      <c r="W3" s="67"/>
    </row>
    <row r="4" spans="1:23">
      <c r="A4" s="245"/>
      <c r="B4" s="117" t="s">
        <v>571</v>
      </c>
      <c r="C4" s="123" t="s">
        <v>572</v>
      </c>
      <c r="D4" s="105">
        <v>11</v>
      </c>
      <c r="E4" s="106">
        <v>385</v>
      </c>
      <c r="F4" s="107">
        <v>220</v>
      </c>
      <c r="G4" s="105">
        <v>70</v>
      </c>
      <c r="H4" s="106">
        <v>916</v>
      </c>
      <c r="I4" s="107">
        <v>640</v>
      </c>
      <c r="J4" s="105">
        <v>255</v>
      </c>
      <c r="K4" s="106">
        <v>1242</v>
      </c>
      <c r="L4" s="107" t="s">
        <v>573</v>
      </c>
      <c r="M4" s="105">
        <v>10</v>
      </c>
      <c r="N4" s="106">
        <v>69</v>
      </c>
      <c r="O4" s="107" t="s">
        <v>573</v>
      </c>
      <c r="P4" s="105">
        <v>2</v>
      </c>
      <c r="Q4" s="106">
        <v>57</v>
      </c>
      <c r="R4" s="107">
        <v>359</v>
      </c>
      <c r="S4" s="105">
        <v>143</v>
      </c>
      <c r="T4" s="106">
        <v>1510</v>
      </c>
      <c r="U4" s="107" t="s">
        <v>573</v>
      </c>
      <c r="V4" s="114">
        <f t="shared" ref="V4:V32" si="0">COUNTIF(D4:U4,"&gt;0")/$V$33*100</f>
        <v>100</v>
      </c>
      <c r="W4" s="67"/>
    </row>
    <row r="5" spans="1:23">
      <c r="A5" s="245"/>
      <c r="B5" s="117" t="s">
        <v>574</v>
      </c>
      <c r="C5" s="124" t="s">
        <v>575</v>
      </c>
      <c r="D5" s="138">
        <v>939</v>
      </c>
      <c r="E5" s="139">
        <v>26</v>
      </c>
      <c r="F5" s="140">
        <v>40</v>
      </c>
      <c r="G5" s="138">
        <v>30</v>
      </c>
      <c r="H5" s="139">
        <v>470</v>
      </c>
      <c r="I5" s="140" t="s">
        <v>573</v>
      </c>
      <c r="J5" s="138">
        <v>2029</v>
      </c>
      <c r="K5" s="139">
        <v>30</v>
      </c>
      <c r="L5" s="140" t="s">
        <v>573</v>
      </c>
      <c r="M5" s="138">
        <v>580</v>
      </c>
      <c r="N5" s="139">
        <v>34</v>
      </c>
      <c r="O5" s="140" t="s">
        <v>573</v>
      </c>
      <c r="P5" s="138">
        <v>271</v>
      </c>
      <c r="Q5" s="139">
        <v>300</v>
      </c>
      <c r="R5" s="140">
        <v>132</v>
      </c>
      <c r="S5" s="138">
        <v>4296</v>
      </c>
      <c r="T5" s="139">
        <v>1080</v>
      </c>
      <c r="U5" s="140" t="s">
        <v>573</v>
      </c>
      <c r="V5" s="141">
        <f t="shared" si="0"/>
        <v>93.333333333333329</v>
      </c>
      <c r="W5" s="67"/>
    </row>
    <row r="6" spans="1:23">
      <c r="A6" s="245"/>
      <c r="B6" s="117" t="s">
        <v>576</v>
      </c>
      <c r="C6" s="123" t="s">
        <v>577</v>
      </c>
      <c r="D6" s="108">
        <v>76</v>
      </c>
      <c r="E6" s="109">
        <v>99</v>
      </c>
      <c r="F6" s="110" t="s">
        <v>573</v>
      </c>
      <c r="G6" s="108">
        <v>32</v>
      </c>
      <c r="H6" s="109">
        <v>13</v>
      </c>
      <c r="I6" s="110" t="s">
        <v>573</v>
      </c>
      <c r="J6" s="108">
        <v>35</v>
      </c>
      <c r="K6" s="109">
        <v>2</v>
      </c>
      <c r="L6" s="110" t="s">
        <v>573</v>
      </c>
      <c r="M6" s="108" t="s">
        <v>573</v>
      </c>
      <c r="N6" s="109">
        <v>3</v>
      </c>
      <c r="O6" s="110" t="s">
        <v>573</v>
      </c>
      <c r="P6" s="108">
        <v>1</v>
      </c>
      <c r="Q6" s="109">
        <v>45</v>
      </c>
      <c r="R6" s="110">
        <v>29</v>
      </c>
      <c r="S6" s="108">
        <v>80</v>
      </c>
      <c r="T6" s="109">
        <v>12</v>
      </c>
      <c r="U6" s="110" t="s">
        <v>573</v>
      </c>
      <c r="V6" s="115">
        <f t="shared" si="0"/>
        <v>80</v>
      </c>
      <c r="W6" s="67"/>
    </row>
    <row r="7" spans="1:23">
      <c r="A7" s="245"/>
      <c r="B7" s="117" t="s">
        <v>578</v>
      </c>
      <c r="C7" s="123" t="s">
        <v>579</v>
      </c>
      <c r="D7" s="138">
        <v>50</v>
      </c>
      <c r="E7" s="139">
        <v>7</v>
      </c>
      <c r="F7" s="140" t="s">
        <v>573</v>
      </c>
      <c r="G7" s="138">
        <v>25</v>
      </c>
      <c r="H7" s="139">
        <v>25</v>
      </c>
      <c r="I7" s="140" t="s">
        <v>573</v>
      </c>
      <c r="J7" s="138" t="s">
        <v>573</v>
      </c>
      <c r="K7" s="139" t="s">
        <v>573</v>
      </c>
      <c r="L7" s="140" t="s">
        <v>573</v>
      </c>
      <c r="M7" s="138">
        <v>2</v>
      </c>
      <c r="N7" s="139">
        <v>6</v>
      </c>
      <c r="O7" s="140" t="s">
        <v>573</v>
      </c>
      <c r="P7" s="138" t="s">
        <v>573</v>
      </c>
      <c r="Q7" s="139">
        <v>5</v>
      </c>
      <c r="R7" s="140">
        <v>7</v>
      </c>
      <c r="S7" s="138">
        <v>8</v>
      </c>
      <c r="T7" s="139">
        <v>2</v>
      </c>
      <c r="U7" s="140" t="s">
        <v>573</v>
      </c>
      <c r="V7" s="141">
        <f t="shared" si="0"/>
        <v>66.666666666666657</v>
      </c>
      <c r="W7" s="67"/>
    </row>
    <row r="8" spans="1:23">
      <c r="A8" s="245"/>
      <c r="B8" s="117" t="s">
        <v>580</v>
      </c>
      <c r="C8" s="123" t="s">
        <v>581</v>
      </c>
      <c r="D8" s="108">
        <v>56</v>
      </c>
      <c r="E8" s="109" t="s">
        <v>573</v>
      </c>
      <c r="F8" s="110">
        <v>25</v>
      </c>
      <c r="G8" s="108" t="s">
        <v>573</v>
      </c>
      <c r="H8" s="109" t="s">
        <v>573</v>
      </c>
      <c r="I8" s="110">
        <v>15</v>
      </c>
      <c r="J8" s="108">
        <v>46</v>
      </c>
      <c r="K8" s="109">
        <v>79</v>
      </c>
      <c r="L8" s="110" t="s">
        <v>573</v>
      </c>
      <c r="M8" s="108">
        <v>78</v>
      </c>
      <c r="N8" s="109">
        <v>12</v>
      </c>
      <c r="O8" s="110" t="s">
        <v>573</v>
      </c>
      <c r="P8" s="108" t="s">
        <v>573</v>
      </c>
      <c r="Q8" s="109" t="s">
        <v>573</v>
      </c>
      <c r="R8" s="110" t="s">
        <v>573</v>
      </c>
      <c r="S8" s="108">
        <v>275</v>
      </c>
      <c r="T8" s="109">
        <v>20</v>
      </c>
      <c r="U8" s="110" t="s">
        <v>573</v>
      </c>
      <c r="V8" s="115">
        <f t="shared" si="0"/>
        <v>60</v>
      </c>
      <c r="W8" s="67"/>
    </row>
    <row r="9" spans="1:23">
      <c r="A9" s="245"/>
      <c r="B9" s="117" t="s">
        <v>582</v>
      </c>
      <c r="C9" s="124" t="s">
        <v>583</v>
      </c>
      <c r="D9" s="138">
        <v>27</v>
      </c>
      <c r="E9" s="139" t="s">
        <v>573</v>
      </c>
      <c r="F9" s="140">
        <v>35</v>
      </c>
      <c r="G9" s="138" t="s">
        <v>573</v>
      </c>
      <c r="H9" s="139">
        <v>119</v>
      </c>
      <c r="I9" s="140" t="s">
        <v>573</v>
      </c>
      <c r="J9" s="138" t="s">
        <v>573</v>
      </c>
      <c r="K9" s="139">
        <v>53</v>
      </c>
      <c r="L9" s="140" t="s">
        <v>573</v>
      </c>
      <c r="M9" s="138">
        <v>3</v>
      </c>
      <c r="N9" s="139">
        <v>1</v>
      </c>
      <c r="O9" s="140" t="s">
        <v>573</v>
      </c>
      <c r="P9" s="138" t="s">
        <v>573</v>
      </c>
      <c r="Q9" s="139" t="s">
        <v>573</v>
      </c>
      <c r="R9" s="140" t="s">
        <v>573</v>
      </c>
      <c r="S9" s="138">
        <v>7</v>
      </c>
      <c r="T9" s="139">
        <v>148</v>
      </c>
      <c r="U9" s="140" t="s">
        <v>573</v>
      </c>
      <c r="V9" s="141">
        <f t="shared" si="0"/>
        <v>53.333333333333336</v>
      </c>
      <c r="W9" s="67"/>
    </row>
    <row r="10" spans="1:23">
      <c r="A10" s="245"/>
      <c r="B10" s="117" t="s">
        <v>584</v>
      </c>
      <c r="C10" s="124" t="s">
        <v>585</v>
      </c>
      <c r="D10" s="108">
        <v>45</v>
      </c>
      <c r="E10" s="109">
        <v>231</v>
      </c>
      <c r="F10" s="110" t="s">
        <v>573</v>
      </c>
      <c r="G10" s="108" t="s">
        <v>573</v>
      </c>
      <c r="H10" s="109">
        <v>3</v>
      </c>
      <c r="I10" s="110" t="s">
        <v>573</v>
      </c>
      <c r="J10" s="108" t="s">
        <v>573</v>
      </c>
      <c r="K10" s="109" t="s">
        <v>573</v>
      </c>
      <c r="L10" s="110" t="s">
        <v>573</v>
      </c>
      <c r="M10" s="108">
        <v>1</v>
      </c>
      <c r="N10" s="109">
        <v>81</v>
      </c>
      <c r="O10" s="110" t="s">
        <v>573</v>
      </c>
      <c r="P10" s="108">
        <v>153</v>
      </c>
      <c r="Q10" s="109">
        <v>34</v>
      </c>
      <c r="R10" s="110" t="s">
        <v>573</v>
      </c>
      <c r="S10" s="108" t="s">
        <v>573</v>
      </c>
      <c r="T10" s="109" t="s">
        <v>573</v>
      </c>
      <c r="U10" s="110" t="s">
        <v>573</v>
      </c>
      <c r="V10" s="115">
        <f t="shared" si="0"/>
        <v>46.666666666666664</v>
      </c>
      <c r="W10" s="67"/>
    </row>
    <row r="11" spans="1:23">
      <c r="A11" s="245"/>
      <c r="B11" s="117" t="s">
        <v>586</v>
      </c>
      <c r="C11" s="124" t="s">
        <v>587</v>
      </c>
      <c r="D11" s="138">
        <v>82</v>
      </c>
      <c r="E11" s="139">
        <v>50</v>
      </c>
      <c r="F11" s="140" t="s">
        <v>573</v>
      </c>
      <c r="G11" s="138" t="s">
        <v>573</v>
      </c>
      <c r="H11" s="139" t="s">
        <v>573</v>
      </c>
      <c r="I11" s="140" t="s">
        <v>573</v>
      </c>
      <c r="J11" s="138" t="s">
        <v>573</v>
      </c>
      <c r="K11" s="139" t="s">
        <v>573</v>
      </c>
      <c r="L11" s="140" t="s">
        <v>573</v>
      </c>
      <c r="M11" s="138" t="s">
        <v>573</v>
      </c>
      <c r="N11" s="139" t="s">
        <v>573</v>
      </c>
      <c r="O11" s="140" t="s">
        <v>573</v>
      </c>
      <c r="P11" s="138">
        <v>73</v>
      </c>
      <c r="Q11" s="139">
        <v>74</v>
      </c>
      <c r="R11" s="140">
        <v>194</v>
      </c>
      <c r="S11" s="138" t="s">
        <v>573</v>
      </c>
      <c r="T11" s="139" t="s">
        <v>573</v>
      </c>
      <c r="U11" s="140" t="s">
        <v>573</v>
      </c>
      <c r="V11" s="141">
        <f t="shared" si="0"/>
        <v>33.333333333333329</v>
      </c>
      <c r="W11" s="67"/>
    </row>
    <row r="12" spans="1:23">
      <c r="A12" s="245"/>
      <c r="B12" s="117" t="s">
        <v>588</v>
      </c>
      <c r="C12" s="123" t="s">
        <v>589</v>
      </c>
      <c r="D12" s="108" t="s">
        <v>573</v>
      </c>
      <c r="E12" s="109" t="s">
        <v>573</v>
      </c>
      <c r="F12" s="110" t="s">
        <v>573</v>
      </c>
      <c r="G12" s="108" t="s">
        <v>573</v>
      </c>
      <c r="H12" s="109">
        <v>4</v>
      </c>
      <c r="I12" s="110" t="s">
        <v>573</v>
      </c>
      <c r="J12" s="108">
        <v>2</v>
      </c>
      <c r="K12" s="109" t="s">
        <v>573</v>
      </c>
      <c r="L12" s="110" t="s">
        <v>573</v>
      </c>
      <c r="M12" s="108" t="s">
        <v>573</v>
      </c>
      <c r="N12" s="109" t="s">
        <v>573</v>
      </c>
      <c r="O12" s="110" t="s">
        <v>573</v>
      </c>
      <c r="P12" s="108" t="s">
        <v>573</v>
      </c>
      <c r="Q12" s="109">
        <v>4</v>
      </c>
      <c r="R12" s="110">
        <v>10</v>
      </c>
      <c r="S12" s="108" t="s">
        <v>573</v>
      </c>
      <c r="T12" s="109">
        <v>6</v>
      </c>
      <c r="U12" s="110" t="s">
        <v>573</v>
      </c>
      <c r="V12" s="115">
        <f t="shared" si="0"/>
        <v>33.333333333333329</v>
      </c>
      <c r="W12" s="67"/>
    </row>
    <row r="13" spans="1:23">
      <c r="A13" s="245"/>
      <c r="B13" s="117" t="s">
        <v>590</v>
      </c>
      <c r="C13" s="124" t="s">
        <v>591</v>
      </c>
      <c r="D13" s="138">
        <v>689</v>
      </c>
      <c r="E13" s="139" t="s">
        <v>573</v>
      </c>
      <c r="F13" s="140" t="s">
        <v>573</v>
      </c>
      <c r="G13" s="138" t="s">
        <v>573</v>
      </c>
      <c r="H13" s="139" t="s">
        <v>573</v>
      </c>
      <c r="I13" s="140" t="s">
        <v>573</v>
      </c>
      <c r="J13" s="138" t="s">
        <v>573</v>
      </c>
      <c r="K13" s="139" t="s">
        <v>573</v>
      </c>
      <c r="L13" s="140" t="s">
        <v>573</v>
      </c>
      <c r="M13" s="138" t="s">
        <v>573</v>
      </c>
      <c r="N13" s="139">
        <v>13</v>
      </c>
      <c r="O13" s="140" t="s">
        <v>573</v>
      </c>
      <c r="P13" s="138">
        <v>53</v>
      </c>
      <c r="Q13" s="139">
        <v>70</v>
      </c>
      <c r="R13" s="140">
        <v>7</v>
      </c>
      <c r="S13" s="138" t="s">
        <v>573</v>
      </c>
      <c r="T13" s="139" t="s">
        <v>573</v>
      </c>
      <c r="U13" s="140" t="s">
        <v>573</v>
      </c>
      <c r="V13" s="141">
        <f t="shared" si="0"/>
        <v>33.333333333333329</v>
      </c>
      <c r="W13" s="67"/>
    </row>
    <row r="14" spans="1:23">
      <c r="A14" s="245"/>
      <c r="B14" s="117" t="s">
        <v>592</v>
      </c>
      <c r="C14" s="123" t="s">
        <v>593</v>
      </c>
      <c r="D14" s="108" t="s">
        <v>573</v>
      </c>
      <c r="E14" s="109" t="s">
        <v>573</v>
      </c>
      <c r="F14" s="110" t="s">
        <v>573</v>
      </c>
      <c r="G14" s="108" t="s">
        <v>573</v>
      </c>
      <c r="H14" s="109" t="s">
        <v>573</v>
      </c>
      <c r="I14" s="110" t="s">
        <v>573</v>
      </c>
      <c r="J14" s="108" t="s">
        <v>573</v>
      </c>
      <c r="K14" s="109">
        <v>109</v>
      </c>
      <c r="L14" s="110" t="s">
        <v>573</v>
      </c>
      <c r="M14" s="108">
        <v>14</v>
      </c>
      <c r="N14" s="109">
        <v>3</v>
      </c>
      <c r="O14" s="110" t="s">
        <v>573</v>
      </c>
      <c r="P14" s="108" t="s">
        <v>573</v>
      </c>
      <c r="Q14" s="109" t="s">
        <v>573</v>
      </c>
      <c r="R14" s="110" t="s">
        <v>573</v>
      </c>
      <c r="S14" s="108">
        <v>70</v>
      </c>
      <c r="T14" s="109">
        <v>6</v>
      </c>
      <c r="U14" s="110" t="s">
        <v>573</v>
      </c>
      <c r="V14" s="115">
        <f t="shared" si="0"/>
        <v>33.333333333333329</v>
      </c>
      <c r="W14" s="67"/>
    </row>
    <row r="15" spans="1:23">
      <c r="A15" s="245"/>
      <c r="B15" s="117" t="s">
        <v>594</v>
      </c>
      <c r="C15" s="124" t="s">
        <v>595</v>
      </c>
      <c r="D15" s="138">
        <v>66</v>
      </c>
      <c r="E15" s="139">
        <v>10</v>
      </c>
      <c r="F15" s="140" t="s">
        <v>573</v>
      </c>
      <c r="G15" s="138" t="s">
        <v>573</v>
      </c>
      <c r="H15" s="139" t="s">
        <v>573</v>
      </c>
      <c r="I15" s="140" t="s">
        <v>573</v>
      </c>
      <c r="J15" s="138">
        <v>14</v>
      </c>
      <c r="K15" s="139" t="s">
        <v>573</v>
      </c>
      <c r="L15" s="140" t="s">
        <v>573</v>
      </c>
      <c r="M15" s="138">
        <v>12</v>
      </c>
      <c r="N15" s="139" t="s">
        <v>573</v>
      </c>
      <c r="O15" s="140" t="s">
        <v>573</v>
      </c>
      <c r="P15" s="138" t="s">
        <v>573</v>
      </c>
      <c r="Q15" s="139" t="s">
        <v>573</v>
      </c>
      <c r="R15" s="140" t="s">
        <v>573</v>
      </c>
      <c r="S15" s="138" t="s">
        <v>573</v>
      </c>
      <c r="T15" s="139" t="s">
        <v>573</v>
      </c>
      <c r="U15" s="140" t="s">
        <v>573</v>
      </c>
      <c r="V15" s="141">
        <f t="shared" si="0"/>
        <v>26.666666666666668</v>
      </c>
      <c r="W15" s="67"/>
    </row>
    <row r="16" spans="1:23">
      <c r="A16" s="245"/>
      <c r="B16" s="117" t="s">
        <v>596</v>
      </c>
      <c r="C16" s="124" t="s">
        <v>597</v>
      </c>
      <c r="D16" s="108">
        <v>2</v>
      </c>
      <c r="E16" s="109" t="s">
        <v>573</v>
      </c>
      <c r="F16" s="110" t="s">
        <v>573</v>
      </c>
      <c r="G16" s="108" t="s">
        <v>573</v>
      </c>
      <c r="H16" s="109">
        <v>20</v>
      </c>
      <c r="I16" s="110" t="s">
        <v>573</v>
      </c>
      <c r="J16" s="108">
        <v>19</v>
      </c>
      <c r="K16" s="109" t="s">
        <v>573</v>
      </c>
      <c r="L16" s="110" t="s">
        <v>573</v>
      </c>
      <c r="M16" s="108" t="s">
        <v>573</v>
      </c>
      <c r="N16" s="109" t="s">
        <v>573</v>
      </c>
      <c r="O16" s="110" t="s">
        <v>573</v>
      </c>
      <c r="P16" s="108" t="s">
        <v>573</v>
      </c>
      <c r="Q16" s="109" t="s">
        <v>573</v>
      </c>
      <c r="R16" s="110" t="s">
        <v>573</v>
      </c>
      <c r="S16" s="108">
        <v>14</v>
      </c>
      <c r="T16" s="109" t="s">
        <v>573</v>
      </c>
      <c r="U16" s="110" t="s">
        <v>573</v>
      </c>
      <c r="V16" s="115">
        <f t="shared" si="0"/>
        <v>26.666666666666668</v>
      </c>
      <c r="W16" s="67"/>
    </row>
    <row r="17" spans="1:23">
      <c r="A17" s="245"/>
      <c r="B17" s="117" t="s">
        <v>598</v>
      </c>
      <c r="C17" s="124" t="s">
        <v>599</v>
      </c>
      <c r="D17" s="138">
        <v>1</v>
      </c>
      <c r="E17" s="139" t="s">
        <v>573</v>
      </c>
      <c r="F17" s="140" t="s">
        <v>573</v>
      </c>
      <c r="G17" s="138" t="s">
        <v>573</v>
      </c>
      <c r="H17" s="139" t="s">
        <v>573</v>
      </c>
      <c r="I17" s="140" t="s">
        <v>573</v>
      </c>
      <c r="J17" s="138" t="s">
        <v>573</v>
      </c>
      <c r="K17" s="139" t="s">
        <v>573</v>
      </c>
      <c r="L17" s="140" t="s">
        <v>573</v>
      </c>
      <c r="M17" s="138" t="s">
        <v>573</v>
      </c>
      <c r="N17" s="139" t="s">
        <v>573</v>
      </c>
      <c r="O17" s="140" t="s">
        <v>573</v>
      </c>
      <c r="P17" s="138">
        <v>121</v>
      </c>
      <c r="Q17" s="139">
        <v>90</v>
      </c>
      <c r="R17" s="140" t="s">
        <v>573</v>
      </c>
      <c r="S17" s="138" t="s">
        <v>573</v>
      </c>
      <c r="T17" s="139" t="s">
        <v>573</v>
      </c>
      <c r="U17" s="140" t="s">
        <v>573</v>
      </c>
      <c r="V17" s="141">
        <f t="shared" si="0"/>
        <v>20</v>
      </c>
      <c r="W17" s="67"/>
    </row>
    <row r="18" spans="1:23">
      <c r="A18" s="246"/>
      <c r="B18" s="117" t="s">
        <v>600</v>
      </c>
      <c r="C18" s="124" t="s">
        <v>601</v>
      </c>
      <c r="D18" s="108">
        <v>2</v>
      </c>
      <c r="E18" s="109" t="s">
        <v>573</v>
      </c>
      <c r="F18" s="110" t="s">
        <v>573</v>
      </c>
      <c r="G18" s="108" t="s">
        <v>573</v>
      </c>
      <c r="H18" s="109" t="s">
        <v>573</v>
      </c>
      <c r="I18" s="110" t="s">
        <v>573</v>
      </c>
      <c r="J18" s="108" t="s">
        <v>573</v>
      </c>
      <c r="K18" s="109" t="s">
        <v>573</v>
      </c>
      <c r="L18" s="110" t="s">
        <v>573</v>
      </c>
      <c r="M18" s="108" t="s">
        <v>573</v>
      </c>
      <c r="N18" s="109" t="s">
        <v>573</v>
      </c>
      <c r="O18" s="110" t="s">
        <v>573</v>
      </c>
      <c r="P18" s="108" t="s">
        <v>573</v>
      </c>
      <c r="Q18" s="109">
        <v>3</v>
      </c>
      <c r="R18" s="110" t="s">
        <v>573</v>
      </c>
      <c r="S18" s="108">
        <v>6</v>
      </c>
      <c r="T18" s="109" t="s">
        <v>573</v>
      </c>
      <c r="U18" s="110" t="s">
        <v>573</v>
      </c>
      <c r="V18" s="115">
        <f t="shared" si="0"/>
        <v>20</v>
      </c>
      <c r="W18" s="67"/>
    </row>
    <row r="19" spans="1:23">
      <c r="A19" s="246"/>
      <c r="B19" s="117" t="s">
        <v>602</v>
      </c>
      <c r="C19" s="124" t="s">
        <v>603</v>
      </c>
      <c r="D19" s="138" t="s">
        <v>573</v>
      </c>
      <c r="E19" s="139" t="s">
        <v>573</v>
      </c>
      <c r="F19" s="140" t="s">
        <v>573</v>
      </c>
      <c r="G19" s="138" t="s">
        <v>573</v>
      </c>
      <c r="H19" s="139" t="s">
        <v>573</v>
      </c>
      <c r="I19" s="140">
        <v>1</v>
      </c>
      <c r="J19" s="138">
        <v>4</v>
      </c>
      <c r="K19" s="139" t="s">
        <v>573</v>
      </c>
      <c r="L19" s="140" t="s">
        <v>573</v>
      </c>
      <c r="M19" s="138" t="s">
        <v>573</v>
      </c>
      <c r="N19" s="139" t="s">
        <v>573</v>
      </c>
      <c r="O19" s="140" t="s">
        <v>573</v>
      </c>
      <c r="P19" s="138" t="s">
        <v>573</v>
      </c>
      <c r="Q19" s="139" t="s">
        <v>573</v>
      </c>
      <c r="R19" s="140" t="s">
        <v>573</v>
      </c>
      <c r="S19" s="138">
        <v>2</v>
      </c>
      <c r="T19" s="139" t="s">
        <v>573</v>
      </c>
      <c r="U19" s="140" t="s">
        <v>573</v>
      </c>
      <c r="V19" s="141">
        <f t="shared" si="0"/>
        <v>20</v>
      </c>
      <c r="W19" s="67"/>
    </row>
    <row r="20" spans="1:23">
      <c r="A20" s="246"/>
      <c r="B20" s="117" t="s">
        <v>604</v>
      </c>
      <c r="C20" s="124" t="s">
        <v>605</v>
      </c>
      <c r="D20" s="108" t="s">
        <v>573</v>
      </c>
      <c r="E20" s="109" t="s">
        <v>573</v>
      </c>
      <c r="F20" s="110" t="s">
        <v>573</v>
      </c>
      <c r="G20" s="108" t="s">
        <v>573</v>
      </c>
      <c r="H20" s="109">
        <v>2</v>
      </c>
      <c r="I20" s="110" t="s">
        <v>573</v>
      </c>
      <c r="J20" s="108" t="s">
        <v>573</v>
      </c>
      <c r="K20" s="109" t="s">
        <v>573</v>
      </c>
      <c r="L20" s="110" t="s">
        <v>573</v>
      </c>
      <c r="M20" s="108" t="s">
        <v>573</v>
      </c>
      <c r="N20" s="109" t="s">
        <v>573</v>
      </c>
      <c r="O20" s="110" t="s">
        <v>573</v>
      </c>
      <c r="P20" s="108">
        <v>2</v>
      </c>
      <c r="Q20" s="109">
        <v>1</v>
      </c>
      <c r="R20" s="110" t="s">
        <v>573</v>
      </c>
      <c r="S20" s="108" t="s">
        <v>573</v>
      </c>
      <c r="T20" s="109" t="s">
        <v>573</v>
      </c>
      <c r="U20" s="110" t="s">
        <v>573</v>
      </c>
      <c r="V20" s="115">
        <f t="shared" si="0"/>
        <v>20</v>
      </c>
      <c r="W20" s="67"/>
    </row>
    <row r="21" spans="1:23">
      <c r="A21" s="246"/>
      <c r="B21" s="117" t="s">
        <v>606</v>
      </c>
      <c r="C21" s="124" t="s">
        <v>607</v>
      </c>
      <c r="D21" s="138" t="s">
        <v>573</v>
      </c>
      <c r="E21" s="139">
        <v>4</v>
      </c>
      <c r="F21" s="140" t="s">
        <v>573</v>
      </c>
      <c r="G21" s="138" t="s">
        <v>573</v>
      </c>
      <c r="H21" s="139" t="s">
        <v>573</v>
      </c>
      <c r="I21" s="140" t="s">
        <v>573</v>
      </c>
      <c r="J21" s="138" t="s">
        <v>573</v>
      </c>
      <c r="K21" s="139">
        <v>6</v>
      </c>
      <c r="L21" s="140" t="s">
        <v>573</v>
      </c>
      <c r="M21" s="138" t="s">
        <v>573</v>
      </c>
      <c r="N21" s="139" t="s">
        <v>573</v>
      </c>
      <c r="O21" s="140" t="s">
        <v>573</v>
      </c>
      <c r="P21" s="138" t="s">
        <v>573</v>
      </c>
      <c r="Q21" s="139" t="s">
        <v>573</v>
      </c>
      <c r="R21" s="140" t="s">
        <v>573</v>
      </c>
      <c r="S21" s="138" t="s">
        <v>573</v>
      </c>
      <c r="T21" s="139">
        <v>8</v>
      </c>
      <c r="U21" s="140" t="s">
        <v>573</v>
      </c>
      <c r="V21" s="141">
        <f t="shared" si="0"/>
        <v>20</v>
      </c>
      <c r="W21" s="67"/>
    </row>
    <row r="22" spans="1:23">
      <c r="A22" s="246"/>
      <c r="B22" s="117" t="s">
        <v>608</v>
      </c>
      <c r="C22" s="123" t="s">
        <v>609</v>
      </c>
      <c r="D22" s="108" t="s">
        <v>573</v>
      </c>
      <c r="E22" s="109" t="s">
        <v>573</v>
      </c>
      <c r="F22" s="110" t="s">
        <v>573</v>
      </c>
      <c r="G22" s="108">
        <v>7</v>
      </c>
      <c r="H22" s="109">
        <v>16</v>
      </c>
      <c r="I22" s="110" t="s">
        <v>573</v>
      </c>
      <c r="J22" s="108" t="s">
        <v>573</v>
      </c>
      <c r="K22" s="109" t="s">
        <v>573</v>
      </c>
      <c r="L22" s="110" t="s">
        <v>573</v>
      </c>
      <c r="M22" s="108" t="s">
        <v>573</v>
      </c>
      <c r="N22" s="109" t="s">
        <v>573</v>
      </c>
      <c r="O22" s="110" t="s">
        <v>573</v>
      </c>
      <c r="P22" s="108" t="s">
        <v>573</v>
      </c>
      <c r="Q22" s="109" t="s">
        <v>573</v>
      </c>
      <c r="R22" s="110">
        <v>41</v>
      </c>
      <c r="S22" s="108" t="s">
        <v>573</v>
      </c>
      <c r="T22" s="109" t="s">
        <v>573</v>
      </c>
      <c r="U22" s="110" t="s">
        <v>573</v>
      </c>
      <c r="V22" s="115">
        <f t="shared" si="0"/>
        <v>20</v>
      </c>
      <c r="W22" s="67"/>
    </row>
    <row r="23" spans="1:23">
      <c r="A23" s="247"/>
      <c r="B23" s="117" t="s">
        <v>610</v>
      </c>
      <c r="C23" s="124" t="s">
        <v>611</v>
      </c>
      <c r="D23" s="138" t="s">
        <v>573</v>
      </c>
      <c r="E23" s="139">
        <v>1</v>
      </c>
      <c r="F23" s="140" t="s">
        <v>573</v>
      </c>
      <c r="G23" s="138">
        <v>2</v>
      </c>
      <c r="H23" s="139">
        <v>1</v>
      </c>
      <c r="I23" s="140" t="s">
        <v>573</v>
      </c>
      <c r="J23" s="138" t="s">
        <v>573</v>
      </c>
      <c r="K23" s="139" t="s">
        <v>573</v>
      </c>
      <c r="L23" s="140" t="s">
        <v>573</v>
      </c>
      <c r="M23" s="138" t="s">
        <v>573</v>
      </c>
      <c r="N23" s="139" t="s">
        <v>573</v>
      </c>
      <c r="O23" s="140" t="s">
        <v>573</v>
      </c>
      <c r="P23" s="138" t="s">
        <v>573</v>
      </c>
      <c r="Q23" s="139" t="s">
        <v>573</v>
      </c>
      <c r="R23" s="140" t="s">
        <v>573</v>
      </c>
      <c r="S23" s="138" t="s">
        <v>573</v>
      </c>
      <c r="T23" s="139" t="s">
        <v>573</v>
      </c>
      <c r="U23" s="140" t="s">
        <v>573</v>
      </c>
      <c r="V23" s="141">
        <f t="shared" si="0"/>
        <v>20</v>
      </c>
      <c r="W23" s="67"/>
    </row>
    <row r="24" spans="1:23">
      <c r="A24" s="247"/>
      <c r="B24" s="117" t="s">
        <v>612</v>
      </c>
      <c r="C24" s="124" t="s">
        <v>613</v>
      </c>
      <c r="D24" s="108" t="s">
        <v>573</v>
      </c>
      <c r="E24" s="109" t="s">
        <v>573</v>
      </c>
      <c r="F24" s="110" t="s">
        <v>573</v>
      </c>
      <c r="G24" s="108" t="s">
        <v>573</v>
      </c>
      <c r="H24" s="109" t="s">
        <v>573</v>
      </c>
      <c r="I24" s="110" t="s">
        <v>573</v>
      </c>
      <c r="J24" s="108" t="s">
        <v>573</v>
      </c>
      <c r="K24" s="109" t="s">
        <v>573</v>
      </c>
      <c r="L24" s="110" t="s">
        <v>573</v>
      </c>
      <c r="M24" s="108" t="s">
        <v>573</v>
      </c>
      <c r="N24" s="109" t="s">
        <v>573</v>
      </c>
      <c r="O24" s="110" t="s">
        <v>573</v>
      </c>
      <c r="P24" s="108">
        <v>3</v>
      </c>
      <c r="Q24" s="109">
        <v>5</v>
      </c>
      <c r="R24" s="110" t="s">
        <v>573</v>
      </c>
      <c r="S24" s="108" t="s">
        <v>573</v>
      </c>
      <c r="T24" s="109" t="s">
        <v>573</v>
      </c>
      <c r="U24" s="110" t="s">
        <v>573</v>
      </c>
      <c r="V24" s="115">
        <f t="shared" si="0"/>
        <v>13.333333333333334</v>
      </c>
      <c r="W24" s="67"/>
    </row>
    <row r="25" spans="1:23">
      <c r="A25" s="247"/>
      <c r="B25" s="117" t="s">
        <v>614</v>
      </c>
      <c r="C25" s="124" t="s">
        <v>615</v>
      </c>
      <c r="D25" s="138" t="s">
        <v>573</v>
      </c>
      <c r="E25" s="139" t="s">
        <v>573</v>
      </c>
      <c r="F25" s="140" t="s">
        <v>573</v>
      </c>
      <c r="G25" s="138" t="s">
        <v>573</v>
      </c>
      <c r="H25" s="139" t="s">
        <v>573</v>
      </c>
      <c r="I25" s="140" t="s">
        <v>573</v>
      </c>
      <c r="J25" s="138" t="s">
        <v>573</v>
      </c>
      <c r="K25" s="139" t="s">
        <v>573</v>
      </c>
      <c r="L25" s="140" t="s">
        <v>573</v>
      </c>
      <c r="M25" s="138" t="s">
        <v>573</v>
      </c>
      <c r="N25" s="139" t="s">
        <v>573</v>
      </c>
      <c r="O25" s="140" t="s">
        <v>573</v>
      </c>
      <c r="P25" s="138" t="s">
        <v>573</v>
      </c>
      <c r="Q25" s="139" t="s">
        <v>573</v>
      </c>
      <c r="R25" s="140">
        <v>1</v>
      </c>
      <c r="S25" s="138" t="s">
        <v>573</v>
      </c>
      <c r="T25" s="139" t="s">
        <v>573</v>
      </c>
      <c r="U25" s="140" t="s">
        <v>573</v>
      </c>
      <c r="V25" s="141">
        <f t="shared" si="0"/>
        <v>6.666666666666667</v>
      </c>
      <c r="W25" s="67"/>
    </row>
    <row r="26" spans="1:23">
      <c r="A26" s="247"/>
      <c r="B26" s="117" t="s">
        <v>616</v>
      </c>
      <c r="C26" s="123" t="s">
        <v>617</v>
      </c>
      <c r="D26" s="108" t="s">
        <v>573</v>
      </c>
      <c r="E26" s="109" t="s">
        <v>573</v>
      </c>
      <c r="F26" s="110" t="s">
        <v>573</v>
      </c>
      <c r="G26" s="108" t="s">
        <v>573</v>
      </c>
      <c r="H26" s="109">
        <v>3</v>
      </c>
      <c r="I26" s="110" t="s">
        <v>573</v>
      </c>
      <c r="J26" s="108" t="s">
        <v>573</v>
      </c>
      <c r="K26" s="109" t="s">
        <v>573</v>
      </c>
      <c r="L26" s="110" t="s">
        <v>573</v>
      </c>
      <c r="M26" s="108" t="s">
        <v>573</v>
      </c>
      <c r="N26" s="109" t="s">
        <v>573</v>
      </c>
      <c r="O26" s="110" t="s">
        <v>573</v>
      </c>
      <c r="P26" s="108" t="s">
        <v>573</v>
      </c>
      <c r="Q26" s="109" t="s">
        <v>573</v>
      </c>
      <c r="R26" s="110" t="s">
        <v>573</v>
      </c>
      <c r="S26" s="108" t="s">
        <v>573</v>
      </c>
      <c r="T26" s="109" t="s">
        <v>573</v>
      </c>
      <c r="U26" s="110" t="s">
        <v>573</v>
      </c>
      <c r="V26" s="115">
        <f t="shared" si="0"/>
        <v>6.666666666666667</v>
      </c>
      <c r="W26" s="67"/>
    </row>
    <row r="27" spans="1:23">
      <c r="A27" s="247"/>
      <c r="B27" s="117" t="s">
        <v>618</v>
      </c>
      <c r="C27" s="124" t="s">
        <v>619</v>
      </c>
      <c r="D27" s="138" t="s">
        <v>573</v>
      </c>
      <c r="E27" s="139">
        <v>1</v>
      </c>
      <c r="F27" s="140" t="s">
        <v>573</v>
      </c>
      <c r="G27" s="138" t="s">
        <v>573</v>
      </c>
      <c r="H27" s="139" t="s">
        <v>573</v>
      </c>
      <c r="I27" s="140" t="s">
        <v>573</v>
      </c>
      <c r="J27" s="138" t="s">
        <v>573</v>
      </c>
      <c r="K27" s="139" t="s">
        <v>573</v>
      </c>
      <c r="L27" s="140" t="s">
        <v>573</v>
      </c>
      <c r="M27" s="138" t="s">
        <v>573</v>
      </c>
      <c r="N27" s="139" t="s">
        <v>573</v>
      </c>
      <c r="O27" s="140" t="s">
        <v>573</v>
      </c>
      <c r="P27" s="138" t="s">
        <v>573</v>
      </c>
      <c r="Q27" s="139" t="s">
        <v>573</v>
      </c>
      <c r="R27" s="140" t="s">
        <v>573</v>
      </c>
      <c r="S27" s="138" t="s">
        <v>573</v>
      </c>
      <c r="T27" s="139" t="s">
        <v>573</v>
      </c>
      <c r="U27" s="140" t="s">
        <v>573</v>
      </c>
      <c r="V27" s="141">
        <f t="shared" si="0"/>
        <v>6.666666666666667</v>
      </c>
      <c r="W27" s="67"/>
    </row>
    <row r="28" spans="1:23">
      <c r="A28" s="242"/>
      <c r="B28" s="117" t="s">
        <v>620</v>
      </c>
      <c r="C28" s="124" t="s">
        <v>621</v>
      </c>
      <c r="D28" s="108" t="s">
        <v>573</v>
      </c>
      <c r="E28" s="109" t="s">
        <v>573</v>
      </c>
      <c r="F28" s="110" t="s">
        <v>573</v>
      </c>
      <c r="G28" s="108" t="s">
        <v>573</v>
      </c>
      <c r="H28" s="109" t="s">
        <v>573</v>
      </c>
      <c r="I28" s="110" t="s">
        <v>573</v>
      </c>
      <c r="J28" s="108" t="s">
        <v>573</v>
      </c>
      <c r="K28" s="109" t="s">
        <v>573</v>
      </c>
      <c r="L28" s="110" t="s">
        <v>573</v>
      </c>
      <c r="M28" s="108" t="s">
        <v>573</v>
      </c>
      <c r="N28" s="109" t="s">
        <v>573</v>
      </c>
      <c r="O28" s="110" t="s">
        <v>573</v>
      </c>
      <c r="P28" s="108" t="s">
        <v>573</v>
      </c>
      <c r="Q28" s="109" t="s">
        <v>573</v>
      </c>
      <c r="R28" s="110" t="s">
        <v>573</v>
      </c>
      <c r="S28" s="108">
        <v>1</v>
      </c>
      <c r="T28" s="109" t="s">
        <v>573</v>
      </c>
      <c r="U28" s="110" t="s">
        <v>573</v>
      </c>
      <c r="V28" s="115">
        <f t="shared" si="0"/>
        <v>6.666666666666667</v>
      </c>
      <c r="W28" s="67"/>
    </row>
    <row r="29" spans="1:23">
      <c r="A29" s="242"/>
      <c r="B29" s="117" t="s">
        <v>622</v>
      </c>
      <c r="C29" s="124" t="s">
        <v>623</v>
      </c>
      <c r="D29" s="138" t="s">
        <v>573</v>
      </c>
      <c r="E29" s="139" t="s">
        <v>573</v>
      </c>
      <c r="F29" s="140" t="s">
        <v>573</v>
      </c>
      <c r="G29" s="138" t="s">
        <v>573</v>
      </c>
      <c r="H29" s="139" t="s">
        <v>573</v>
      </c>
      <c r="I29" s="140" t="s">
        <v>573</v>
      </c>
      <c r="J29" s="138" t="s">
        <v>573</v>
      </c>
      <c r="K29" s="139" t="s">
        <v>573</v>
      </c>
      <c r="L29" s="140" t="s">
        <v>573</v>
      </c>
      <c r="M29" s="138">
        <v>1</v>
      </c>
      <c r="N29" s="139" t="s">
        <v>573</v>
      </c>
      <c r="O29" s="140" t="s">
        <v>573</v>
      </c>
      <c r="P29" s="138" t="s">
        <v>573</v>
      </c>
      <c r="Q29" s="139" t="s">
        <v>573</v>
      </c>
      <c r="R29" s="140" t="s">
        <v>573</v>
      </c>
      <c r="S29" s="138" t="s">
        <v>573</v>
      </c>
      <c r="T29" s="139" t="s">
        <v>573</v>
      </c>
      <c r="U29" s="140" t="s">
        <v>573</v>
      </c>
      <c r="V29" s="141">
        <f t="shared" si="0"/>
        <v>6.666666666666667</v>
      </c>
      <c r="W29" s="67"/>
    </row>
    <row r="30" spans="1:23">
      <c r="A30" s="242"/>
      <c r="B30" s="117" t="s">
        <v>624</v>
      </c>
      <c r="C30" s="124" t="s">
        <v>625</v>
      </c>
      <c r="D30" s="108" t="s">
        <v>573</v>
      </c>
      <c r="E30" s="109" t="s">
        <v>573</v>
      </c>
      <c r="F30" s="110" t="s">
        <v>573</v>
      </c>
      <c r="G30" s="108" t="s">
        <v>573</v>
      </c>
      <c r="H30" s="109" t="s">
        <v>573</v>
      </c>
      <c r="I30" s="110" t="s">
        <v>573</v>
      </c>
      <c r="J30" s="108" t="s">
        <v>573</v>
      </c>
      <c r="K30" s="109" t="s">
        <v>573</v>
      </c>
      <c r="L30" s="110" t="s">
        <v>573</v>
      </c>
      <c r="M30" s="108" t="s">
        <v>573</v>
      </c>
      <c r="N30" s="109" t="s">
        <v>573</v>
      </c>
      <c r="O30" s="110" t="s">
        <v>573</v>
      </c>
      <c r="P30" s="108" t="s">
        <v>573</v>
      </c>
      <c r="Q30" s="109" t="s">
        <v>573</v>
      </c>
      <c r="R30" s="110">
        <v>1</v>
      </c>
      <c r="S30" s="108" t="s">
        <v>573</v>
      </c>
      <c r="T30" s="109" t="s">
        <v>573</v>
      </c>
      <c r="U30" s="110" t="s">
        <v>573</v>
      </c>
      <c r="V30" s="115">
        <f t="shared" si="0"/>
        <v>6.666666666666667</v>
      </c>
      <c r="W30" s="67"/>
    </row>
    <row r="31" spans="1:23">
      <c r="A31" s="242"/>
      <c r="B31" s="117" t="s">
        <v>626</v>
      </c>
      <c r="C31" s="124" t="s">
        <v>627</v>
      </c>
      <c r="D31" s="138" t="s">
        <v>573</v>
      </c>
      <c r="E31" s="139" t="s">
        <v>573</v>
      </c>
      <c r="F31" s="140" t="s">
        <v>573</v>
      </c>
      <c r="G31" s="138" t="s">
        <v>573</v>
      </c>
      <c r="H31" s="139" t="s">
        <v>573</v>
      </c>
      <c r="I31" s="140" t="s">
        <v>573</v>
      </c>
      <c r="J31" s="138" t="s">
        <v>573</v>
      </c>
      <c r="K31" s="139" t="s">
        <v>573</v>
      </c>
      <c r="L31" s="140" t="s">
        <v>573</v>
      </c>
      <c r="M31" s="138" t="s">
        <v>573</v>
      </c>
      <c r="N31" s="139" t="s">
        <v>573</v>
      </c>
      <c r="O31" s="140" t="s">
        <v>573</v>
      </c>
      <c r="P31" s="138" t="s">
        <v>573</v>
      </c>
      <c r="Q31" s="139" t="s">
        <v>573</v>
      </c>
      <c r="R31" s="140">
        <v>1</v>
      </c>
      <c r="S31" s="138" t="s">
        <v>573</v>
      </c>
      <c r="T31" s="139" t="s">
        <v>573</v>
      </c>
      <c r="U31" s="140" t="s">
        <v>573</v>
      </c>
      <c r="V31" s="141">
        <f t="shared" si="0"/>
        <v>6.666666666666667</v>
      </c>
      <c r="W31" s="67"/>
    </row>
    <row r="32" spans="1:23">
      <c r="A32" s="242"/>
      <c r="B32" s="117" t="s">
        <v>628</v>
      </c>
      <c r="C32" s="124" t="s">
        <v>629</v>
      </c>
      <c r="D32" s="111" t="s">
        <v>573</v>
      </c>
      <c r="E32" s="112" t="s">
        <v>573</v>
      </c>
      <c r="F32" s="113" t="s">
        <v>573</v>
      </c>
      <c r="G32" s="111" t="s">
        <v>573</v>
      </c>
      <c r="H32" s="112" t="s">
        <v>573</v>
      </c>
      <c r="I32" s="113" t="s">
        <v>573</v>
      </c>
      <c r="J32" s="111" t="s">
        <v>573</v>
      </c>
      <c r="K32" s="112" t="s">
        <v>573</v>
      </c>
      <c r="L32" s="113" t="s">
        <v>573</v>
      </c>
      <c r="M32" s="111" t="s">
        <v>573</v>
      </c>
      <c r="N32" s="112">
        <v>1</v>
      </c>
      <c r="O32" s="113" t="s">
        <v>573</v>
      </c>
      <c r="P32" s="111" t="s">
        <v>573</v>
      </c>
      <c r="Q32" s="112" t="s">
        <v>573</v>
      </c>
      <c r="R32" s="113" t="s">
        <v>573</v>
      </c>
      <c r="S32" s="111" t="s">
        <v>573</v>
      </c>
      <c r="T32" s="112" t="s">
        <v>573</v>
      </c>
      <c r="U32" s="113" t="s">
        <v>573</v>
      </c>
      <c r="V32" s="116">
        <f t="shared" si="0"/>
        <v>6.666666666666667</v>
      </c>
    </row>
    <row r="33" spans="1:23">
      <c r="A33" s="242"/>
      <c r="B33" s="132" t="s">
        <v>756</v>
      </c>
      <c r="C33" s="118" t="s">
        <v>630</v>
      </c>
      <c r="D33" s="119">
        <v>0.86</v>
      </c>
      <c r="E33" s="120">
        <v>0.9</v>
      </c>
      <c r="F33" s="121">
        <v>0.1</v>
      </c>
      <c r="G33" s="119">
        <v>1.1100000000000001</v>
      </c>
      <c r="H33" s="120">
        <v>1.0900000000000001</v>
      </c>
      <c r="I33" s="121">
        <v>0.42</v>
      </c>
      <c r="J33" s="119">
        <v>0.48</v>
      </c>
      <c r="K33" s="120">
        <v>0.35</v>
      </c>
      <c r="L33" s="121">
        <v>0</v>
      </c>
      <c r="M33" s="119">
        <v>0.38</v>
      </c>
      <c r="N33" s="120">
        <v>0.81</v>
      </c>
      <c r="O33" s="121">
        <v>0</v>
      </c>
      <c r="P33" s="119">
        <v>2.2999999999999998</v>
      </c>
      <c r="Q33" s="120">
        <v>2.2799999999999998</v>
      </c>
      <c r="R33" s="121">
        <v>1.52</v>
      </c>
      <c r="S33" s="119">
        <v>0.41</v>
      </c>
      <c r="T33" s="120">
        <v>0.52</v>
      </c>
      <c r="U33" s="121">
        <v>0</v>
      </c>
      <c r="V33" s="70">
        <f>COUNTIF(D33:U33,"&gt;0")</f>
        <v>15</v>
      </c>
      <c r="W33" s="67"/>
    </row>
    <row r="34" spans="1:23">
      <c r="A34" s="67"/>
      <c r="B34" s="67"/>
      <c r="C34" s="67"/>
      <c r="D34" s="67"/>
      <c r="E34" s="67"/>
      <c r="F34" s="67"/>
      <c r="G34" s="67"/>
      <c r="H34" s="67"/>
      <c r="I34" s="67"/>
      <c r="J34" s="67"/>
      <c r="K34" s="67"/>
      <c r="L34" s="67"/>
      <c r="M34" s="67"/>
      <c r="N34" s="67"/>
      <c r="O34" s="67"/>
      <c r="P34" s="67"/>
      <c r="Q34" s="67"/>
      <c r="R34" s="67"/>
      <c r="S34" s="67"/>
      <c r="T34" s="67"/>
      <c r="U34" s="67"/>
      <c r="V34" s="67"/>
      <c r="W34" s="67"/>
    </row>
    <row r="35" spans="1:23">
      <c r="D35" s="321" t="s">
        <v>631</v>
      </c>
      <c r="E35" s="322"/>
      <c r="F35" s="322"/>
      <c r="G35" s="322"/>
      <c r="H35" s="322"/>
      <c r="I35" s="323"/>
    </row>
    <row r="36" spans="1:23">
      <c r="C36" s="168" t="s">
        <v>632</v>
      </c>
      <c r="D36" s="169">
        <v>1997</v>
      </c>
      <c r="E36" s="169">
        <v>1999</v>
      </c>
      <c r="F36" s="169">
        <v>2001</v>
      </c>
      <c r="G36" s="169">
        <v>2003</v>
      </c>
      <c r="H36" s="169">
        <v>2005</v>
      </c>
      <c r="I36" s="169">
        <v>2007</v>
      </c>
      <c r="K36" s="324" t="s">
        <v>633</v>
      </c>
      <c r="L36" s="324"/>
      <c r="M36" s="324"/>
      <c r="N36" s="324"/>
      <c r="O36" s="324"/>
      <c r="P36" s="324"/>
    </row>
    <row r="37" spans="1:23">
      <c r="B37" s="117" t="s">
        <v>571</v>
      </c>
      <c r="C37" s="122" t="s">
        <v>634</v>
      </c>
      <c r="D37" s="125">
        <f t="shared" ref="D37:D65" si="1">IF(COUNTIF(D4:F4,"&gt;0")=0,0,COUNTIF(D4:F4,"&gt;0"))</f>
        <v>3</v>
      </c>
      <c r="E37" s="125">
        <f t="shared" ref="E37:E65" si="2">IF(COUNTIF(G4:I4,"&gt;0")=0,0,COUNTIF(G4:I4,"&gt;0"))</f>
        <v>3</v>
      </c>
      <c r="F37" s="125">
        <f t="shared" ref="F37:F65" si="3">IF(COUNTIF(J4:L4,"&gt;0")=0,0,COUNTIF(J4:L4,"&gt;0"))</f>
        <v>2</v>
      </c>
      <c r="G37" s="125">
        <f t="shared" ref="G37:G65" si="4">IF(COUNTIF(M4:O4,"&gt;0")=0,0,COUNTIF(M4:O4,"&gt;0"))</f>
        <v>2</v>
      </c>
      <c r="H37" s="125">
        <f t="shared" ref="H37:H65" si="5">IF(COUNTIF(P4:R4,"&gt;0")=0,0,COUNTIF(P4:R4,"&gt;0"))</f>
        <v>3</v>
      </c>
      <c r="I37" s="125">
        <f t="shared" ref="I37:I65" si="6">IF(COUNTIF(S4:U4,"&gt;0")=0,0,COUNTIF(S4:U4,"&gt;0"))</f>
        <v>2</v>
      </c>
      <c r="K37" s="324"/>
      <c r="L37" s="324"/>
      <c r="M37" s="324"/>
      <c r="N37" s="324"/>
      <c r="O37" s="324"/>
      <c r="P37" s="324"/>
    </row>
    <row r="38" spans="1:23">
      <c r="B38" s="117" t="s">
        <v>574</v>
      </c>
      <c r="C38" s="122" t="s">
        <v>634</v>
      </c>
      <c r="D38" s="126">
        <f t="shared" si="1"/>
        <v>3</v>
      </c>
      <c r="E38" s="126">
        <f t="shared" si="2"/>
        <v>2</v>
      </c>
      <c r="F38" s="126">
        <f t="shared" si="3"/>
        <v>2</v>
      </c>
      <c r="G38" s="126">
        <f t="shared" si="4"/>
        <v>2</v>
      </c>
      <c r="H38" s="126">
        <f t="shared" si="5"/>
        <v>3</v>
      </c>
      <c r="I38" s="126">
        <f t="shared" si="6"/>
        <v>2</v>
      </c>
      <c r="K38" s="324"/>
      <c r="L38" s="324"/>
      <c r="M38" s="324"/>
      <c r="N38" s="324"/>
      <c r="O38" s="324"/>
      <c r="P38" s="324"/>
    </row>
    <row r="39" spans="1:23">
      <c r="B39" s="117" t="s">
        <v>576</v>
      </c>
      <c r="C39" s="122" t="s">
        <v>634</v>
      </c>
      <c r="D39" s="126">
        <f t="shared" si="1"/>
        <v>2</v>
      </c>
      <c r="E39" s="126">
        <f t="shared" si="2"/>
        <v>2</v>
      </c>
      <c r="F39" s="126">
        <f t="shared" si="3"/>
        <v>2</v>
      </c>
      <c r="G39" s="126">
        <f t="shared" si="4"/>
        <v>1</v>
      </c>
      <c r="H39" s="126">
        <f t="shared" si="5"/>
        <v>3</v>
      </c>
      <c r="I39" s="126">
        <f t="shared" si="6"/>
        <v>2</v>
      </c>
    </row>
    <row r="40" spans="1:23">
      <c r="B40" s="117" t="s">
        <v>578</v>
      </c>
      <c r="C40" s="122" t="s">
        <v>635</v>
      </c>
      <c r="D40" s="126">
        <f t="shared" si="1"/>
        <v>2</v>
      </c>
      <c r="E40" s="126">
        <f t="shared" si="2"/>
        <v>2</v>
      </c>
      <c r="F40" s="126">
        <f t="shared" si="3"/>
        <v>0</v>
      </c>
      <c r="G40" s="126">
        <f t="shared" si="4"/>
        <v>2</v>
      </c>
      <c r="H40" s="126">
        <f t="shared" si="5"/>
        <v>2</v>
      </c>
      <c r="I40" s="126">
        <f t="shared" si="6"/>
        <v>2</v>
      </c>
    </row>
    <row r="41" spans="1:23">
      <c r="B41" s="117" t="s">
        <v>580</v>
      </c>
      <c r="C41" s="122" t="s">
        <v>636</v>
      </c>
      <c r="D41" s="126">
        <f t="shared" si="1"/>
        <v>2</v>
      </c>
      <c r="E41" s="126">
        <f t="shared" si="2"/>
        <v>1</v>
      </c>
      <c r="F41" s="126">
        <f t="shared" si="3"/>
        <v>2</v>
      </c>
      <c r="G41" s="126">
        <f t="shared" si="4"/>
        <v>2</v>
      </c>
      <c r="H41" s="126">
        <f t="shared" si="5"/>
        <v>0</v>
      </c>
      <c r="I41" s="126">
        <f t="shared" si="6"/>
        <v>2</v>
      </c>
    </row>
    <row r="42" spans="1:23">
      <c r="B42" s="117" t="s">
        <v>582</v>
      </c>
      <c r="C42" s="122" t="s">
        <v>636</v>
      </c>
      <c r="D42" s="126">
        <f t="shared" si="1"/>
        <v>2</v>
      </c>
      <c r="E42" s="126">
        <f t="shared" si="2"/>
        <v>1</v>
      </c>
      <c r="F42" s="126">
        <f t="shared" si="3"/>
        <v>1</v>
      </c>
      <c r="G42" s="126">
        <f t="shared" si="4"/>
        <v>2</v>
      </c>
      <c r="H42" s="126">
        <f t="shared" si="5"/>
        <v>0</v>
      </c>
      <c r="I42" s="126">
        <f t="shared" si="6"/>
        <v>2</v>
      </c>
    </row>
    <row r="43" spans="1:23">
      <c r="B43" s="117" t="s">
        <v>584</v>
      </c>
      <c r="C43" s="122" t="s">
        <v>637</v>
      </c>
      <c r="D43" s="126">
        <f t="shared" si="1"/>
        <v>2</v>
      </c>
      <c r="E43" s="126">
        <f t="shared" si="2"/>
        <v>1</v>
      </c>
      <c r="F43" s="126">
        <f t="shared" si="3"/>
        <v>0</v>
      </c>
      <c r="G43" s="126">
        <f t="shared" si="4"/>
        <v>2</v>
      </c>
      <c r="H43" s="126">
        <f t="shared" si="5"/>
        <v>2</v>
      </c>
      <c r="I43" s="126">
        <f t="shared" si="6"/>
        <v>0</v>
      </c>
    </row>
    <row r="44" spans="1:23">
      <c r="B44" s="117" t="s">
        <v>586</v>
      </c>
      <c r="C44" s="122" t="s">
        <v>638</v>
      </c>
      <c r="D44" s="126">
        <f t="shared" si="1"/>
        <v>2</v>
      </c>
      <c r="E44" s="126">
        <f t="shared" si="2"/>
        <v>0</v>
      </c>
      <c r="F44" s="126">
        <f t="shared" si="3"/>
        <v>0</v>
      </c>
      <c r="G44" s="126">
        <f t="shared" si="4"/>
        <v>0</v>
      </c>
      <c r="H44" s="126">
        <f t="shared" si="5"/>
        <v>3</v>
      </c>
      <c r="I44" s="126">
        <f t="shared" si="6"/>
        <v>0</v>
      </c>
    </row>
    <row r="45" spans="1:23">
      <c r="B45" s="117" t="s">
        <v>588</v>
      </c>
      <c r="C45" s="122" t="s">
        <v>634</v>
      </c>
      <c r="D45" s="126">
        <f t="shared" si="1"/>
        <v>0</v>
      </c>
      <c r="E45" s="126">
        <f t="shared" si="2"/>
        <v>1</v>
      </c>
      <c r="F45" s="126">
        <f t="shared" si="3"/>
        <v>1</v>
      </c>
      <c r="G45" s="126">
        <f t="shared" si="4"/>
        <v>0</v>
      </c>
      <c r="H45" s="126">
        <f t="shared" si="5"/>
        <v>2</v>
      </c>
      <c r="I45" s="126">
        <f t="shared" si="6"/>
        <v>1</v>
      </c>
    </row>
    <row r="46" spans="1:23">
      <c r="B46" s="117" t="s">
        <v>590</v>
      </c>
      <c r="C46" s="122" t="s">
        <v>634</v>
      </c>
      <c r="D46" s="126">
        <f t="shared" si="1"/>
        <v>1</v>
      </c>
      <c r="E46" s="126">
        <f t="shared" si="2"/>
        <v>0</v>
      </c>
      <c r="F46" s="126">
        <f t="shared" si="3"/>
        <v>0</v>
      </c>
      <c r="G46" s="126">
        <f t="shared" si="4"/>
        <v>1</v>
      </c>
      <c r="H46" s="126">
        <f t="shared" si="5"/>
        <v>3</v>
      </c>
      <c r="I46" s="126">
        <f t="shared" si="6"/>
        <v>0</v>
      </c>
    </row>
    <row r="47" spans="1:23">
      <c r="B47" s="117" t="s">
        <v>592</v>
      </c>
      <c r="C47" s="122" t="s">
        <v>636</v>
      </c>
      <c r="D47" s="126">
        <f t="shared" si="1"/>
        <v>0</v>
      </c>
      <c r="E47" s="126">
        <f t="shared" si="2"/>
        <v>0</v>
      </c>
      <c r="F47" s="126">
        <f t="shared" si="3"/>
        <v>1</v>
      </c>
      <c r="G47" s="126">
        <f t="shared" si="4"/>
        <v>2</v>
      </c>
      <c r="H47" s="126">
        <f t="shared" si="5"/>
        <v>0</v>
      </c>
      <c r="I47" s="126">
        <f t="shared" si="6"/>
        <v>2</v>
      </c>
    </row>
    <row r="48" spans="1:23">
      <c r="B48" s="117" t="s">
        <v>594</v>
      </c>
      <c r="C48" s="122" t="s">
        <v>636</v>
      </c>
      <c r="D48" s="126">
        <f t="shared" si="1"/>
        <v>2</v>
      </c>
      <c r="E48" s="126">
        <f t="shared" si="2"/>
        <v>0</v>
      </c>
      <c r="F48" s="126">
        <f t="shared" si="3"/>
        <v>1</v>
      </c>
      <c r="G48" s="126">
        <f t="shared" si="4"/>
        <v>1</v>
      </c>
      <c r="H48" s="126">
        <f t="shared" si="5"/>
        <v>0</v>
      </c>
      <c r="I48" s="126">
        <f t="shared" si="6"/>
        <v>0</v>
      </c>
    </row>
    <row r="49" spans="2:9">
      <c r="B49" s="117" t="s">
        <v>596</v>
      </c>
      <c r="C49" s="122" t="s">
        <v>634</v>
      </c>
      <c r="D49" s="126">
        <f t="shared" si="1"/>
        <v>1</v>
      </c>
      <c r="E49" s="126">
        <f t="shared" si="2"/>
        <v>1</v>
      </c>
      <c r="F49" s="126">
        <f t="shared" si="3"/>
        <v>1</v>
      </c>
      <c r="G49" s="126">
        <f t="shared" si="4"/>
        <v>0</v>
      </c>
      <c r="H49" s="126">
        <f t="shared" si="5"/>
        <v>0</v>
      </c>
      <c r="I49" s="126">
        <f t="shared" si="6"/>
        <v>1</v>
      </c>
    </row>
    <row r="50" spans="2:9">
      <c r="B50" s="117" t="s">
        <v>598</v>
      </c>
      <c r="C50" s="122" t="s">
        <v>634</v>
      </c>
      <c r="D50" s="126">
        <f t="shared" si="1"/>
        <v>1</v>
      </c>
      <c r="E50" s="126">
        <f t="shared" si="2"/>
        <v>0</v>
      </c>
      <c r="F50" s="126">
        <f t="shared" si="3"/>
        <v>0</v>
      </c>
      <c r="G50" s="126">
        <f t="shared" si="4"/>
        <v>0</v>
      </c>
      <c r="H50" s="126">
        <f t="shared" si="5"/>
        <v>2</v>
      </c>
      <c r="I50" s="126">
        <f t="shared" si="6"/>
        <v>0</v>
      </c>
    </row>
    <row r="51" spans="2:9">
      <c r="B51" s="117" t="s">
        <v>600</v>
      </c>
      <c r="C51" s="122" t="s">
        <v>634</v>
      </c>
      <c r="D51" s="126">
        <f t="shared" si="1"/>
        <v>1</v>
      </c>
      <c r="E51" s="126">
        <f t="shared" si="2"/>
        <v>0</v>
      </c>
      <c r="F51" s="126">
        <f t="shared" si="3"/>
        <v>0</v>
      </c>
      <c r="G51" s="126">
        <f t="shared" si="4"/>
        <v>0</v>
      </c>
      <c r="H51" s="126">
        <f t="shared" si="5"/>
        <v>1</v>
      </c>
      <c r="I51" s="126">
        <f t="shared" si="6"/>
        <v>1</v>
      </c>
    </row>
    <row r="52" spans="2:9">
      <c r="B52" s="117" t="s">
        <v>602</v>
      </c>
      <c r="C52" s="122" t="s">
        <v>636</v>
      </c>
      <c r="D52" s="126">
        <f t="shared" si="1"/>
        <v>0</v>
      </c>
      <c r="E52" s="126">
        <f t="shared" si="2"/>
        <v>1</v>
      </c>
      <c r="F52" s="126">
        <f t="shared" si="3"/>
        <v>1</v>
      </c>
      <c r="G52" s="126">
        <f t="shared" si="4"/>
        <v>0</v>
      </c>
      <c r="H52" s="126">
        <f t="shared" si="5"/>
        <v>0</v>
      </c>
      <c r="I52" s="126">
        <f t="shared" si="6"/>
        <v>1</v>
      </c>
    </row>
    <row r="53" spans="2:9">
      <c r="B53" s="117" t="s">
        <v>604</v>
      </c>
      <c r="C53" s="122" t="s">
        <v>638</v>
      </c>
      <c r="D53" s="126">
        <f t="shared" si="1"/>
        <v>0</v>
      </c>
      <c r="E53" s="126">
        <f t="shared" si="2"/>
        <v>1</v>
      </c>
      <c r="F53" s="126">
        <f t="shared" si="3"/>
        <v>0</v>
      </c>
      <c r="G53" s="126">
        <f t="shared" si="4"/>
        <v>0</v>
      </c>
      <c r="H53" s="126">
        <f t="shared" si="5"/>
        <v>2</v>
      </c>
      <c r="I53" s="126">
        <f t="shared" si="6"/>
        <v>0</v>
      </c>
    </row>
    <row r="54" spans="2:9">
      <c r="B54" s="117" t="s">
        <v>606</v>
      </c>
      <c r="C54" s="122" t="s">
        <v>636</v>
      </c>
      <c r="D54" s="126">
        <f t="shared" si="1"/>
        <v>1</v>
      </c>
      <c r="E54" s="126">
        <f t="shared" si="2"/>
        <v>0</v>
      </c>
      <c r="F54" s="126">
        <f t="shared" si="3"/>
        <v>1</v>
      </c>
      <c r="G54" s="126">
        <f t="shared" si="4"/>
        <v>0</v>
      </c>
      <c r="H54" s="126">
        <f t="shared" si="5"/>
        <v>0</v>
      </c>
      <c r="I54" s="126">
        <f t="shared" si="6"/>
        <v>1</v>
      </c>
    </row>
    <row r="55" spans="2:9">
      <c r="B55" s="117" t="s">
        <v>608</v>
      </c>
      <c r="C55" s="122" t="s">
        <v>639</v>
      </c>
      <c r="D55" s="126">
        <f t="shared" si="1"/>
        <v>0</v>
      </c>
      <c r="E55" s="126">
        <f t="shared" si="2"/>
        <v>2</v>
      </c>
      <c r="F55" s="126">
        <f t="shared" si="3"/>
        <v>0</v>
      </c>
      <c r="G55" s="126">
        <f t="shared" si="4"/>
        <v>0</v>
      </c>
      <c r="H55" s="126">
        <f t="shared" si="5"/>
        <v>1</v>
      </c>
      <c r="I55" s="126">
        <f t="shared" si="6"/>
        <v>0</v>
      </c>
    </row>
    <row r="56" spans="2:9">
      <c r="B56" s="117" t="s">
        <v>610</v>
      </c>
      <c r="C56" s="122" t="s">
        <v>639</v>
      </c>
      <c r="D56" s="126">
        <f t="shared" si="1"/>
        <v>1</v>
      </c>
      <c r="E56" s="126">
        <f t="shared" si="2"/>
        <v>2</v>
      </c>
      <c r="F56" s="126">
        <f t="shared" si="3"/>
        <v>0</v>
      </c>
      <c r="G56" s="126">
        <f t="shared" si="4"/>
        <v>0</v>
      </c>
      <c r="H56" s="126">
        <f t="shared" si="5"/>
        <v>0</v>
      </c>
      <c r="I56" s="126">
        <f t="shared" si="6"/>
        <v>0</v>
      </c>
    </row>
    <row r="57" spans="2:9">
      <c r="B57" s="117" t="s">
        <v>612</v>
      </c>
      <c r="C57" s="122" t="s">
        <v>634</v>
      </c>
      <c r="D57" s="126">
        <f t="shared" si="1"/>
        <v>0</v>
      </c>
      <c r="E57" s="126">
        <f t="shared" si="2"/>
        <v>0</v>
      </c>
      <c r="F57" s="126">
        <f t="shared" si="3"/>
        <v>0</v>
      </c>
      <c r="G57" s="126">
        <f t="shared" si="4"/>
        <v>0</v>
      </c>
      <c r="H57" s="126">
        <f t="shared" si="5"/>
        <v>2</v>
      </c>
      <c r="I57" s="126">
        <f t="shared" si="6"/>
        <v>0</v>
      </c>
    </row>
    <row r="58" spans="2:9">
      <c r="B58" s="117" t="s">
        <v>614</v>
      </c>
      <c r="C58" s="122" t="s">
        <v>635</v>
      </c>
      <c r="D58" s="126">
        <f t="shared" si="1"/>
        <v>0</v>
      </c>
      <c r="E58" s="126">
        <f t="shared" si="2"/>
        <v>0</v>
      </c>
      <c r="F58" s="126">
        <f t="shared" si="3"/>
        <v>0</v>
      </c>
      <c r="G58" s="126">
        <f t="shared" si="4"/>
        <v>0</v>
      </c>
      <c r="H58" s="126">
        <f t="shared" si="5"/>
        <v>1</v>
      </c>
      <c r="I58" s="126">
        <f t="shared" si="6"/>
        <v>0</v>
      </c>
    </row>
    <row r="59" spans="2:9">
      <c r="B59" s="117" t="s">
        <v>616</v>
      </c>
      <c r="C59" s="122" t="s">
        <v>640</v>
      </c>
      <c r="D59" s="126">
        <f t="shared" si="1"/>
        <v>0</v>
      </c>
      <c r="E59" s="126">
        <f t="shared" si="2"/>
        <v>1</v>
      </c>
      <c r="F59" s="126">
        <f t="shared" si="3"/>
        <v>0</v>
      </c>
      <c r="G59" s="126">
        <f t="shared" si="4"/>
        <v>0</v>
      </c>
      <c r="H59" s="126">
        <f t="shared" si="5"/>
        <v>0</v>
      </c>
      <c r="I59" s="126">
        <f t="shared" si="6"/>
        <v>0</v>
      </c>
    </row>
    <row r="60" spans="2:9">
      <c r="B60" s="117" t="s">
        <v>618</v>
      </c>
      <c r="C60" s="122" t="s">
        <v>636</v>
      </c>
      <c r="D60" s="126">
        <f t="shared" si="1"/>
        <v>1</v>
      </c>
      <c r="E60" s="126">
        <f t="shared" si="2"/>
        <v>0</v>
      </c>
      <c r="F60" s="126">
        <f t="shared" si="3"/>
        <v>0</v>
      </c>
      <c r="G60" s="126">
        <f t="shared" si="4"/>
        <v>0</v>
      </c>
      <c r="H60" s="126">
        <f t="shared" si="5"/>
        <v>0</v>
      </c>
      <c r="I60" s="126">
        <f t="shared" si="6"/>
        <v>0</v>
      </c>
    </row>
    <row r="61" spans="2:9">
      <c r="B61" s="117" t="s">
        <v>620</v>
      </c>
      <c r="C61" s="122" t="s">
        <v>636</v>
      </c>
      <c r="D61" s="126">
        <f t="shared" si="1"/>
        <v>0</v>
      </c>
      <c r="E61" s="126">
        <f t="shared" si="2"/>
        <v>0</v>
      </c>
      <c r="F61" s="126">
        <f t="shared" si="3"/>
        <v>0</v>
      </c>
      <c r="G61" s="126">
        <f t="shared" si="4"/>
        <v>0</v>
      </c>
      <c r="H61" s="126">
        <f t="shared" si="5"/>
        <v>0</v>
      </c>
      <c r="I61" s="126">
        <f t="shared" si="6"/>
        <v>1</v>
      </c>
    </row>
    <row r="62" spans="2:9">
      <c r="B62" s="117" t="s">
        <v>622</v>
      </c>
      <c r="C62" s="122" t="s">
        <v>636</v>
      </c>
      <c r="D62" s="126">
        <f t="shared" si="1"/>
        <v>0</v>
      </c>
      <c r="E62" s="126">
        <f t="shared" si="2"/>
        <v>0</v>
      </c>
      <c r="F62" s="126">
        <f t="shared" si="3"/>
        <v>0</v>
      </c>
      <c r="G62" s="126">
        <f t="shared" si="4"/>
        <v>1</v>
      </c>
      <c r="H62" s="126">
        <f t="shared" si="5"/>
        <v>0</v>
      </c>
      <c r="I62" s="126">
        <f t="shared" si="6"/>
        <v>0</v>
      </c>
    </row>
    <row r="63" spans="2:9">
      <c r="B63" s="117" t="s">
        <v>624</v>
      </c>
      <c r="C63" s="122" t="s">
        <v>637</v>
      </c>
      <c r="D63" s="126">
        <f t="shared" si="1"/>
        <v>0</v>
      </c>
      <c r="E63" s="126">
        <f t="shared" si="2"/>
        <v>0</v>
      </c>
      <c r="F63" s="126">
        <f t="shared" si="3"/>
        <v>0</v>
      </c>
      <c r="G63" s="126">
        <f t="shared" si="4"/>
        <v>0</v>
      </c>
      <c r="H63" s="126">
        <f t="shared" si="5"/>
        <v>1</v>
      </c>
      <c r="I63" s="126">
        <f t="shared" si="6"/>
        <v>0</v>
      </c>
    </row>
    <row r="64" spans="2:9">
      <c r="B64" s="117" t="s">
        <v>626</v>
      </c>
      <c r="C64" s="122" t="s">
        <v>635</v>
      </c>
      <c r="D64" s="126">
        <f t="shared" si="1"/>
        <v>0</v>
      </c>
      <c r="E64" s="126">
        <f t="shared" si="2"/>
        <v>0</v>
      </c>
      <c r="F64" s="126">
        <f t="shared" si="3"/>
        <v>0</v>
      </c>
      <c r="G64" s="126">
        <f t="shared" si="4"/>
        <v>0</v>
      </c>
      <c r="H64" s="126">
        <f t="shared" si="5"/>
        <v>1</v>
      </c>
      <c r="I64" s="126">
        <f t="shared" si="6"/>
        <v>0</v>
      </c>
    </row>
    <row r="65" spans="2:9">
      <c r="B65" s="117" t="s">
        <v>628</v>
      </c>
      <c r="C65" s="122" t="s">
        <v>641</v>
      </c>
      <c r="D65" s="127">
        <f t="shared" si="1"/>
        <v>0</v>
      </c>
      <c r="E65" s="127">
        <f t="shared" si="2"/>
        <v>0</v>
      </c>
      <c r="F65" s="127">
        <f t="shared" si="3"/>
        <v>0</v>
      </c>
      <c r="G65" s="127">
        <f t="shared" si="4"/>
        <v>1</v>
      </c>
      <c r="H65" s="127">
        <f t="shared" si="5"/>
        <v>0</v>
      </c>
      <c r="I65" s="127">
        <f t="shared" si="6"/>
        <v>0</v>
      </c>
    </row>
    <row r="66" spans="2:9">
      <c r="C66" s="170" t="s">
        <v>757</v>
      </c>
      <c r="D66" s="171">
        <f>COUNTIF(D37:D65,"&gt;0")</f>
        <v>16</v>
      </c>
      <c r="E66" s="171">
        <f t="shared" ref="E66:I66" si="7">COUNTIF(E37:E65,"&gt;0")</f>
        <v>14</v>
      </c>
      <c r="F66" s="171">
        <f t="shared" si="7"/>
        <v>11</v>
      </c>
      <c r="G66" s="171">
        <f t="shared" si="7"/>
        <v>12</v>
      </c>
      <c r="H66" s="171">
        <f t="shared" si="7"/>
        <v>16</v>
      </c>
      <c r="I66" s="171">
        <f t="shared" si="7"/>
        <v>13</v>
      </c>
    </row>
  </sheetData>
  <mergeCells count="11">
    <mergeCell ref="D35:I35"/>
    <mergeCell ref="K36:P38"/>
    <mergeCell ref="C1:U1"/>
    <mergeCell ref="V1:V3"/>
    <mergeCell ref="D2:F2"/>
    <mergeCell ref="G2:I2"/>
    <mergeCell ref="J2:L2"/>
    <mergeCell ref="M2:O2"/>
    <mergeCell ref="P2:R2"/>
    <mergeCell ref="S2:U2"/>
    <mergeCell ref="B2:C3"/>
  </mergeCells>
  <pageMargins left="0.75" right="0.75" top="1" bottom="1" header="0.5" footer="0.5"/>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tabColor theme="8" tint="-0.499984740745262"/>
  </sheetPr>
  <dimension ref="A1:AB295"/>
  <sheetViews>
    <sheetView topLeftCell="B1" workbookViewId="0">
      <pane ySplit="6" topLeftCell="A7" activePane="bottomLeft" state="frozen"/>
      <selection pane="bottomLeft" activeCell="O6" sqref="O6"/>
    </sheetView>
  </sheetViews>
  <sheetFormatPr defaultRowHeight="12.75"/>
  <cols>
    <col min="1" max="1" width="4.28515625" style="16" customWidth="1"/>
    <col min="2" max="2" width="11.28515625" style="16" customWidth="1"/>
    <col min="3" max="3" width="10.42578125" style="16" bestFit="1" customWidth="1"/>
    <col min="4" max="6" width="9.140625" style="16"/>
    <col min="7" max="13" width="5.85546875" style="16" customWidth="1"/>
    <col min="14" max="14" width="9.140625" style="16"/>
    <col min="15" max="15" width="4.28515625" style="81" customWidth="1"/>
    <col min="16" max="26" width="9.140625" style="80"/>
    <col min="27" max="27" width="9.140625" style="82"/>
    <col min="28" max="16384" width="9.140625" style="16"/>
  </cols>
  <sheetData>
    <row r="1" spans="1:28" ht="26.25">
      <c r="A1" s="245"/>
      <c r="B1" s="345" t="s">
        <v>563</v>
      </c>
      <c r="C1" s="345"/>
      <c r="D1" s="345"/>
      <c r="E1" s="345" t="s">
        <v>642</v>
      </c>
      <c r="F1" s="345"/>
      <c r="G1" s="345"/>
      <c r="H1" s="345"/>
      <c r="I1" s="345"/>
      <c r="J1" s="345"/>
      <c r="K1" s="345"/>
      <c r="L1" s="345"/>
      <c r="M1" s="345"/>
      <c r="N1" s="345"/>
      <c r="O1" s="16"/>
      <c r="P1" s="71"/>
      <c r="Q1" s="72"/>
      <c r="R1" s="72"/>
      <c r="S1" s="72"/>
      <c r="T1" s="72"/>
      <c r="U1" s="72"/>
      <c r="V1" s="72"/>
      <c r="W1" s="72"/>
      <c r="X1" s="72"/>
      <c r="Y1" s="72"/>
      <c r="Z1" s="72"/>
      <c r="AA1" s="72"/>
      <c r="AB1" s="73"/>
    </row>
    <row r="2" spans="1:28" ht="15.75" customHeight="1">
      <c r="A2" s="245"/>
      <c r="B2" s="169"/>
      <c r="C2" s="169"/>
      <c r="D2" s="169"/>
      <c r="E2" s="346" t="s">
        <v>643</v>
      </c>
      <c r="F2" s="346"/>
      <c r="G2" s="346"/>
      <c r="H2" s="346" t="s">
        <v>644</v>
      </c>
      <c r="I2" s="346"/>
      <c r="J2" s="346"/>
      <c r="K2" s="346"/>
      <c r="L2" s="346"/>
      <c r="M2" s="346"/>
      <c r="N2" s="346"/>
      <c r="O2" s="68"/>
      <c r="P2" s="347" t="s">
        <v>645</v>
      </c>
      <c r="Q2" s="348"/>
      <c r="R2" s="348"/>
      <c r="S2" s="74"/>
      <c r="T2" s="74"/>
      <c r="U2" s="74"/>
      <c r="V2" s="74"/>
      <c r="W2" s="74"/>
      <c r="X2" s="74"/>
      <c r="Y2" s="74"/>
      <c r="Z2" s="74"/>
      <c r="AA2" s="74"/>
      <c r="AB2" s="75"/>
    </row>
    <row r="3" spans="1:28" ht="12.75" customHeight="1">
      <c r="A3" s="245"/>
      <c r="B3" s="349" t="s">
        <v>646</v>
      </c>
      <c r="C3" s="350" t="s">
        <v>647</v>
      </c>
      <c r="D3" s="349" t="s">
        <v>648</v>
      </c>
      <c r="E3" s="342" t="s">
        <v>201</v>
      </c>
      <c r="F3" s="342" t="s">
        <v>649</v>
      </c>
      <c r="G3" s="342" t="s">
        <v>650</v>
      </c>
      <c r="H3" s="343" t="s">
        <v>634</v>
      </c>
      <c r="I3" s="337" t="s">
        <v>651</v>
      </c>
      <c r="J3" s="337" t="s">
        <v>638</v>
      </c>
      <c r="K3" s="337" t="s">
        <v>652</v>
      </c>
      <c r="L3" s="337" t="s">
        <v>653</v>
      </c>
      <c r="M3" s="337" t="s">
        <v>654</v>
      </c>
      <c r="N3" s="339" t="s">
        <v>655</v>
      </c>
      <c r="O3" s="68"/>
      <c r="P3" s="76"/>
      <c r="Q3" s="74"/>
      <c r="R3" s="74"/>
      <c r="S3" s="74"/>
      <c r="T3" s="74"/>
      <c r="U3" s="74"/>
      <c r="V3" s="74"/>
      <c r="W3" s="74"/>
      <c r="X3" s="74"/>
      <c r="Y3" s="74"/>
      <c r="Z3" s="74"/>
      <c r="AA3" s="74"/>
      <c r="AB3" s="75"/>
    </row>
    <row r="4" spans="1:28" ht="15">
      <c r="A4" s="245"/>
      <c r="B4" s="349"/>
      <c r="C4" s="350"/>
      <c r="D4" s="349"/>
      <c r="E4" s="342"/>
      <c r="F4" s="342"/>
      <c r="G4" s="342"/>
      <c r="H4" s="344"/>
      <c r="I4" s="338"/>
      <c r="J4" s="338"/>
      <c r="K4" s="338"/>
      <c r="L4" s="338"/>
      <c r="M4" s="338"/>
      <c r="N4" s="340"/>
      <c r="O4" s="68"/>
      <c r="P4" s="77" t="s">
        <v>192</v>
      </c>
      <c r="Q4" s="341" t="s">
        <v>656</v>
      </c>
      <c r="R4" s="341"/>
      <c r="S4" s="341"/>
      <c r="T4" s="341"/>
      <c r="U4" s="78"/>
      <c r="V4" s="78"/>
      <c r="W4" s="78"/>
      <c r="X4" s="78"/>
      <c r="Y4" s="78"/>
      <c r="Z4" s="78"/>
      <c r="AA4" s="78"/>
      <c r="AB4" s="75"/>
    </row>
    <row r="5" spans="1:28" ht="15">
      <c r="A5" s="245"/>
      <c r="B5" s="349"/>
      <c r="C5" s="350"/>
      <c r="D5" s="349"/>
      <c r="E5" s="342"/>
      <c r="F5" s="342"/>
      <c r="G5" s="342"/>
      <c r="H5" s="344"/>
      <c r="I5" s="338"/>
      <c r="J5" s="338"/>
      <c r="K5" s="338"/>
      <c r="L5" s="338"/>
      <c r="M5" s="338"/>
      <c r="N5" s="340"/>
      <c r="O5" s="68"/>
      <c r="P5" s="77"/>
      <c r="Q5" s="341" t="s">
        <v>657</v>
      </c>
      <c r="R5" s="341"/>
      <c r="S5" s="341"/>
      <c r="T5" s="341"/>
      <c r="U5" s="78"/>
      <c r="V5" s="78"/>
      <c r="W5" s="78"/>
      <c r="X5" s="78"/>
      <c r="Y5" s="78"/>
      <c r="Z5" s="78"/>
      <c r="AA5" s="78"/>
      <c r="AB5" s="75"/>
    </row>
    <row r="6" spans="1:28" ht="15">
      <c r="A6" s="245"/>
      <c r="B6" s="349"/>
      <c r="C6" s="350"/>
      <c r="D6" s="349"/>
      <c r="E6" s="342"/>
      <c r="F6" s="342"/>
      <c r="G6" s="342"/>
      <c r="H6" s="344"/>
      <c r="I6" s="338"/>
      <c r="J6" s="338"/>
      <c r="K6" s="338"/>
      <c r="L6" s="338"/>
      <c r="M6" s="338"/>
      <c r="N6" s="340"/>
      <c r="O6" s="68"/>
      <c r="P6" s="77"/>
      <c r="Q6" s="78"/>
      <c r="R6" s="78"/>
      <c r="S6" s="78"/>
      <c r="T6" s="78"/>
      <c r="U6" s="78"/>
      <c r="V6" s="78"/>
      <c r="W6" s="78"/>
      <c r="X6" s="78"/>
      <c r="Y6" s="78"/>
      <c r="Z6" s="78"/>
      <c r="AA6" s="78"/>
      <c r="AB6" s="75"/>
    </row>
    <row r="7" spans="1:28" ht="15">
      <c r="A7" s="245"/>
      <c r="B7" s="122" t="s">
        <v>658</v>
      </c>
      <c r="C7" s="252">
        <v>35648</v>
      </c>
      <c r="D7" s="122">
        <v>0.86</v>
      </c>
      <c r="E7" s="125">
        <v>13</v>
      </c>
      <c r="F7" s="125">
        <v>1</v>
      </c>
      <c r="G7" s="125">
        <v>12</v>
      </c>
      <c r="H7" s="143">
        <v>7</v>
      </c>
      <c r="I7" s="79">
        <v>1</v>
      </c>
      <c r="J7" s="79">
        <v>1</v>
      </c>
      <c r="K7" s="79">
        <v>0</v>
      </c>
      <c r="L7" s="79">
        <v>1</v>
      </c>
      <c r="M7" s="79">
        <v>3</v>
      </c>
      <c r="N7" s="144">
        <v>0</v>
      </c>
      <c r="O7" s="68"/>
      <c r="P7" s="76"/>
      <c r="Q7" s="74"/>
      <c r="R7" s="74"/>
      <c r="S7" s="74"/>
      <c r="T7" s="74"/>
      <c r="U7" s="74"/>
      <c r="V7" s="74"/>
      <c r="W7" s="74"/>
      <c r="X7" s="74"/>
      <c r="Y7" s="74"/>
      <c r="Z7" s="74"/>
      <c r="AA7" s="74"/>
      <c r="AB7" s="75"/>
    </row>
    <row r="8" spans="1:28" ht="15">
      <c r="A8" s="245"/>
      <c r="B8" s="122" t="s">
        <v>659</v>
      </c>
      <c r="C8" s="252">
        <v>35728</v>
      </c>
      <c r="D8" s="122">
        <v>0.9</v>
      </c>
      <c r="E8" s="126">
        <v>10</v>
      </c>
      <c r="F8" s="126">
        <v>1</v>
      </c>
      <c r="G8" s="126">
        <v>9</v>
      </c>
      <c r="H8" s="143">
        <v>3</v>
      </c>
      <c r="I8" s="79">
        <v>1</v>
      </c>
      <c r="J8" s="79">
        <v>1</v>
      </c>
      <c r="K8" s="79">
        <v>1</v>
      </c>
      <c r="L8" s="79">
        <v>1</v>
      </c>
      <c r="M8" s="79">
        <v>3</v>
      </c>
      <c r="N8" s="144">
        <v>0</v>
      </c>
      <c r="O8" s="68"/>
      <c r="P8" s="76"/>
      <c r="Q8" s="74"/>
      <c r="R8" s="74"/>
      <c r="S8" s="74"/>
      <c r="T8" s="74"/>
      <c r="U8" s="74"/>
      <c r="V8" s="74"/>
      <c r="W8" s="74"/>
      <c r="X8" s="74"/>
      <c r="Y8" s="74"/>
      <c r="Z8" s="74"/>
      <c r="AA8" s="74"/>
      <c r="AB8" s="75"/>
    </row>
    <row r="9" spans="1:28" ht="15">
      <c r="A9" s="245"/>
      <c r="B9" s="122" t="s">
        <v>660</v>
      </c>
      <c r="C9" s="252">
        <v>35865</v>
      </c>
      <c r="D9" s="122">
        <v>0.1</v>
      </c>
      <c r="E9" s="126">
        <v>4</v>
      </c>
      <c r="F9" s="126">
        <v>0</v>
      </c>
      <c r="G9" s="126">
        <v>4</v>
      </c>
      <c r="H9" s="143">
        <v>2</v>
      </c>
      <c r="I9" s="79">
        <v>0</v>
      </c>
      <c r="J9" s="79">
        <v>0</v>
      </c>
      <c r="K9" s="79">
        <v>0</v>
      </c>
      <c r="L9" s="79">
        <v>0</v>
      </c>
      <c r="M9" s="79">
        <v>2</v>
      </c>
      <c r="N9" s="144">
        <v>0</v>
      </c>
      <c r="O9" s="68"/>
      <c r="P9" s="76"/>
      <c r="Q9" s="74"/>
      <c r="R9" s="74"/>
      <c r="S9" s="74"/>
      <c r="T9" s="74"/>
      <c r="U9" s="74"/>
      <c r="V9" s="74"/>
      <c r="W9" s="74"/>
      <c r="X9" s="74"/>
      <c r="Y9" s="74"/>
      <c r="Z9" s="74"/>
      <c r="AA9" s="74"/>
      <c r="AB9" s="75"/>
    </row>
    <row r="10" spans="1:28" ht="15">
      <c r="A10" s="245"/>
      <c r="B10" s="142" t="s">
        <v>661</v>
      </c>
      <c r="C10" s="253">
        <v>36401</v>
      </c>
      <c r="D10" s="142">
        <v>1.1100000000000001</v>
      </c>
      <c r="E10" s="208">
        <v>6</v>
      </c>
      <c r="F10" s="208">
        <v>1</v>
      </c>
      <c r="G10" s="208">
        <v>5</v>
      </c>
      <c r="H10" s="145">
        <v>3</v>
      </c>
      <c r="I10" s="137">
        <v>0</v>
      </c>
      <c r="J10" s="137">
        <v>0</v>
      </c>
      <c r="K10" s="137">
        <v>2</v>
      </c>
      <c r="L10" s="137">
        <v>1</v>
      </c>
      <c r="M10" s="137">
        <v>0</v>
      </c>
      <c r="N10" s="146">
        <v>0</v>
      </c>
      <c r="O10" s="68"/>
      <c r="P10" s="76"/>
      <c r="Q10" s="74"/>
      <c r="R10" s="74"/>
      <c r="S10" s="74"/>
      <c r="T10" s="74"/>
      <c r="U10" s="74"/>
      <c r="V10" s="74"/>
      <c r="W10" s="74"/>
      <c r="X10" s="74"/>
      <c r="Y10" s="74"/>
      <c r="Z10" s="74"/>
      <c r="AA10" s="74"/>
      <c r="AB10" s="75"/>
    </row>
    <row r="11" spans="1:28" ht="15">
      <c r="A11" s="245"/>
      <c r="B11" s="142" t="s">
        <v>662</v>
      </c>
      <c r="C11" s="253">
        <v>36454</v>
      </c>
      <c r="D11" s="142">
        <v>1.0900000000000001</v>
      </c>
      <c r="E11" s="208">
        <v>12</v>
      </c>
      <c r="F11" s="208">
        <v>0</v>
      </c>
      <c r="G11" s="208">
        <v>12</v>
      </c>
      <c r="H11" s="145">
        <v>5</v>
      </c>
      <c r="I11" s="137">
        <v>1</v>
      </c>
      <c r="J11" s="137">
        <v>1</v>
      </c>
      <c r="K11" s="137">
        <v>2</v>
      </c>
      <c r="L11" s="137">
        <v>1</v>
      </c>
      <c r="M11" s="137">
        <v>1</v>
      </c>
      <c r="N11" s="146">
        <v>0</v>
      </c>
      <c r="O11" s="68"/>
      <c r="P11" s="76"/>
      <c r="Q11" s="74"/>
      <c r="R11" s="74"/>
      <c r="S11" s="74"/>
      <c r="T11" s="74"/>
      <c r="U11" s="74"/>
      <c r="V11" s="74"/>
      <c r="W11" s="74"/>
      <c r="X11" s="74"/>
      <c r="Y11" s="74"/>
      <c r="Z11" s="74"/>
      <c r="AA11" s="74"/>
      <c r="AB11" s="75"/>
    </row>
    <row r="12" spans="1:28" ht="15">
      <c r="A12" s="245"/>
      <c r="B12" s="142" t="s">
        <v>663</v>
      </c>
      <c r="C12" s="253">
        <v>36603</v>
      </c>
      <c r="D12" s="142">
        <v>0.42</v>
      </c>
      <c r="E12" s="208">
        <v>3</v>
      </c>
      <c r="F12" s="208">
        <v>0</v>
      </c>
      <c r="G12" s="208">
        <v>3</v>
      </c>
      <c r="H12" s="145">
        <v>1</v>
      </c>
      <c r="I12" s="137">
        <v>0</v>
      </c>
      <c r="J12" s="137">
        <v>0</v>
      </c>
      <c r="K12" s="137">
        <v>0</v>
      </c>
      <c r="L12" s="137">
        <v>0</v>
      </c>
      <c r="M12" s="137">
        <v>2</v>
      </c>
      <c r="N12" s="146">
        <v>0</v>
      </c>
      <c r="O12" s="68"/>
      <c r="P12" s="76"/>
      <c r="Q12" s="74"/>
      <c r="R12" s="74"/>
      <c r="S12" s="74"/>
      <c r="T12" s="74"/>
      <c r="U12" s="74"/>
      <c r="V12" s="74"/>
      <c r="W12" s="74"/>
      <c r="X12" s="74"/>
      <c r="Y12" s="74"/>
      <c r="Z12" s="74"/>
      <c r="AA12" s="74"/>
      <c r="AB12" s="75"/>
    </row>
    <row r="13" spans="1:28" ht="15">
      <c r="A13" s="245"/>
      <c r="B13" s="122" t="s">
        <v>664</v>
      </c>
      <c r="C13" s="252">
        <v>37129</v>
      </c>
      <c r="D13" s="122">
        <v>0.48</v>
      </c>
      <c r="E13" s="126">
        <v>8</v>
      </c>
      <c r="F13" s="126">
        <v>0</v>
      </c>
      <c r="G13" s="126">
        <v>8</v>
      </c>
      <c r="H13" s="143">
        <v>5</v>
      </c>
      <c r="I13" s="79">
        <v>0</v>
      </c>
      <c r="J13" s="79">
        <v>0</v>
      </c>
      <c r="K13" s="79">
        <v>0</v>
      </c>
      <c r="L13" s="79">
        <v>0</v>
      </c>
      <c r="M13" s="79">
        <v>3</v>
      </c>
      <c r="N13" s="144">
        <v>0</v>
      </c>
      <c r="O13" s="68"/>
      <c r="P13" s="76"/>
      <c r="Q13" s="74"/>
      <c r="R13" s="74"/>
      <c r="S13" s="74"/>
      <c r="T13" s="74"/>
      <c r="U13" s="74"/>
      <c r="V13" s="74"/>
      <c r="W13" s="74"/>
      <c r="X13" s="74"/>
      <c r="Y13" s="74"/>
      <c r="Z13" s="74"/>
      <c r="AA13" s="74"/>
      <c r="AB13" s="75"/>
    </row>
    <row r="14" spans="1:28" ht="15">
      <c r="A14" s="245"/>
      <c r="B14" s="122" t="s">
        <v>665</v>
      </c>
      <c r="C14" s="252">
        <v>37196</v>
      </c>
      <c r="D14" s="122">
        <v>0.35</v>
      </c>
      <c r="E14" s="126">
        <v>7</v>
      </c>
      <c r="F14" s="126">
        <v>2</v>
      </c>
      <c r="G14" s="126">
        <v>5</v>
      </c>
      <c r="H14" s="143">
        <v>3</v>
      </c>
      <c r="I14" s="79">
        <v>0</v>
      </c>
      <c r="J14" s="79">
        <v>0</v>
      </c>
      <c r="K14" s="79">
        <v>0</v>
      </c>
      <c r="L14" s="79">
        <v>0</v>
      </c>
      <c r="M14" s="79">
        <v>4</v>
      </c>
      <c r="N14" s="144">
        <v>0</v>
      </c>
      <c r="O14" s="68"/>
      <c r="P14" s="76"/>
      <c r="Q14" s="74"/>
      <c r="R14" s="74"/>
      <c r="S14" s="74"/>
      <c r="T14" s="74"/>
      <c r="U14" s="74"/>
      <c r="V14" s="74"/>
      <c r="W14" s="74"/>
      <c r="X14" s="74"/>
      <c r="Y14" s="74"/>
      <c r="Z14" s="74"/>
      <c r="AA14" s="74"/>
      <c r="AB14" s="75"/>
    </row>
    <row r="15" spans="1:28" ht="15">
      <c r="A15" s="245"/>
      <c r="B15" s="122" t="s">
        <v>666</v>
      </c>
      <c r="C15" s="252">
        <v>37340</v>
      </c>
      <c r="D15" s="122">
        <v>0</v>
      </c>
      <c r="E15" s="126">
        <v>0</v>
      </c>
      <c r="F15" s="126">
        <v>0</v>
      </c>
      <c r="G15" s="126">
        <v>0</v>
      </c>
      <c r="H15" s="143">
        <v>0</v>
      </c>
      <c r="I15" s="79">
        <v>0</v>
      </c>
      <c r="J15" s="79">
        <v>0</v>
      </c>
      <c r="K15" s="79">
        <v>0</v>
      </c>
      <c r="L15" s="79">
        <v>0</v>
      </c>
      <c r="M15" s="79">
        <v>0</v>
      </c>
      <c r="N15" s="144">
        <v>0</v>
      </c>
      <c r="O15" s="68"/>
      <c r="P15" s="76"/>
      <c r="Q15" s="74"/>
      <c r="R15" s="74"/>
      <c r="S15" s="74"/>
      <c r="T15" s="74"/>
      <c r="U15" s="74"/>
      <c r="V15" s="74"/>
      <c r="W15" s="74"/>
      <c r="X15" s="74"/>
      <c r="Y15" s="74"/>
      <c r="Z15" s="74"/>
      <c r="AA15" s="74"/>
      <c r="AB15" s="75"/>
    </row>
    <row r="16" spans="1:28" ht="15">
      <c r="A16" s="245"/>
      <c r="B16" s="142" t="s">
        <v>667</v>
      </c>
      <c r="C16" s="253">
        <v>37841</v>
      </c>
      <c r="D16" s="142">
        <v>0.38</v>
      </c>
      <c r="E16" s="208">
        <v>9</v>
      </c>
      <c r="F16" s="208">
        <v>1</v>
      </c>
      <c r="G16" s="208">
        <v>8</v>
      </c>
      <c r="H16" s="145">
        <v>2</v>
      </c>
      <c r="I16" s="137">
        <v>1</v>
      </c>
      <c r="J16" s="137">
        <v>0</v>
      </c>
      <c r="K16" s="137">
        <v>0</v>
      </c>
      <c r="L16" s="137">
        <v>1</v>
      </c>
      <c r="M16" s="137">
        <v>5</v>
      </c>
      <c r="N16" s="146">
        <v>0</v>
      </c>
      <c r="O16" s="68"/>
      <c r="P16" s="76"/>
      <c r="Q16" s="74"/>
      <c r="R16" s="74"/>
      <c r="S16" s="74"/>
      <c r="T16" s="74"/>
      <c r="U16" s="74"/>
      <c r="V16" s="74"/>
      <c r="W16" s="74"/>
      <c r="X16" s="74"/>
      <c r="Y16" s="74"/>
      <c r="Z16" s="74"/>
      <c r="AA16" s="74"/>
      <c r="AB16" s="75"/>
    </row>
    <row r="17" spans="1:28" ht="15">
      <c r="A17" s="245"/>
      <c r="B17" s="142" t="s">
        <v>668</v>
      </c>
      <c r="C17" s="253">
        <v>37925</v>
      </c>
      <c r="D17" s="142">
        <v>0.81</v>
      </c>
      <c r="E17" s="208">
        <v>10</v>
      </c>
      <c r="F17" s="208">
        <v>0</v>
      </c>
      <c r="G17" s="208">
        <v>10</v>
      </c>
      <c r="H17" s="145">
        <v>4</v>
      </c>
      <c r="I17" s="137">
        <v>1</v>
      </c>
      <c r="J17" s="137">
        <v>0</v>
      </c>
      <c r="K17" s="137">
        <v>0</v>
      </c>
      <c r="L17" s="137">
        <v>1</v>
      </c>
      <c r="M17" s="137">
        <v>3</v>
      </c>
      <c r="N17" s="146">
        <v>1</v>
      </c>
      <c r="O17" s="68"/>
      <c r="P17" s="76"/>
      <c r="Q17" s="74"/>
      <c r="R17" s="74"/>
      <c r="S17" s="74"/>
      <c r="T17" s="74"/>
      <c r="U17" s="74"/>
      <c r="V17" s="74"/>
      <c r="W17" s="74"/>
      <c r="X17" s="74"/>
      <c r="Y17" s="74"/>
      <c r="Z17" s="74"/>
      <c r="AA17" s="74"/>
      <c r="AB17" s="75"/>
    </row>
    <row r="18" spans="1:28" ht="15">
      <c r="A18" s="246"/>
      <c r="B18" s="142" t="s">
        <v>669</v>
      </c>
      <c r="C18" s="253">
        <v>38072</v>
      </c>
      <c r="D18" s="142">
        <v>0</v>
      </c>
      <c r="E18" s="208">
        <v>0</v>
      </c>
      <c r="F18" s="208">
        <v>0</v>
      </c>
      <c r="G18" s="208">
        <v>0</v>
      </c>
      <c r="H18" s="145">
        <v>0</v>
      </c>
      <c r="I18" s="137">
        <v>0</v>
      </c>
      <c r="J18" s="137">
        <v>0</v>
      </c>
      <c r="K18" s="137">
        <v>0</v>
      </c>
      <c r="L18" s="137">
        <v>0</v>
      </c>
      <c r="M18" s="137">
        <v>0</v>
      </c>
      <c r="N18" s="146">
        <v>0</v>
      </c>
      <c r="O18" s="68"/>
      <c r="P18" s="76"/>
      <c r="Q18" s="74"/>
      <c r="R18" s="74"/>
      <c r="S18" s="74"/>
      <c r="T18" s="74"/>
      <c r="U18" s="74"/>
      <c r="V18" s="74"/>
      <c r="W18" s="74"/>
      <c r="X18" s="74"/>
      <c r="Y18" s="74"/>
      <c r="Z18" s="74"/>
      <c r="AA18" s="74"/>
      <c r="AB18" s="75"/>
    </row>
    <row r="19" spans="1:28" ht="15">
      <c r="A19" s="246"/>
      <c r="B19" s="122" t="s">
        <v>670</v>
      </c>
      <c r="C19" s="252">
        <v>38576</v>
      </c>
      <c r="D19" s="122">
        <v>2.2999999999999998</v>
      </c>
      <c r="E19" s="126">
        <v>9</v>
      </c>
      <c r="F19" s="126">
        <v>0</v>
      </c>
      <c r="G19" s="126">
        <v>9</v>
      </c>
      <c r="H19" s="143">
        <v>6</v>
      </c>
      <c r="I19" s="79">
        <v>1</v>
      </c>
      <c r="J19" s="79">
        <v>2</v>
      </c>
      <c r="K19" s="79">
        <v>0</v>
      </c>
      <c r="L19" s="79">
        <v>0</v>
      </c>
      <c r="M19" s="79">
        <v>0</v>
      </c>
      <c r="N19" s="144">
        <v>0</v>
      </c>
      <c r="O19" s="68"/>
      <c r="P19" s="76"/>
      <c r="Q19" s="74"/>
      <c r="R19" s="74"/>
      <c r="S19" s="74"/>
      <c r="T19" s="74"/>
      <c r="U19" s="74"/>
      <c r="V19" s="74"/>
      <c r="W19" s="74"/>
      <c r="X19" s="74"/>
      <c r="Y19" s="74"/>
      <c r="Z19" s="74"/>
      <c r="AA19" s="74"/>
      <c r="AB19" s="75"/>
    </row>
    <row r="20" spans="1:28" ht="15">
      <c r="A20" s="246"/>
      <c r="B20" s="122" t="s">
        <v>671</v>
      </c>
      <c r="C20" s="252">
        <v>38653</v>
      </c>
      <c r="D20" s="122">
        <v>2.2799999999999998</v>
      </c>
      <c r="E20" s="126">
        <v>12</v>
      </c>
      <c r="F20" s="126">
        <v>2</v>
      </c>
      <c r="G20" s="126">
        <v>10</v>
      </c>
      <c r="H20" s="143">
        <v>8</v>
      </c>
      <c r="I20" s="79">
        <v>1</v>
      </c>
      <c r="J20" s="79">
        <v>2</v>
      </c>
      <c r="K20" s="79">
        <v>0</v>
      </c>
      <c r="L20" s="79">
        <v>1</v>
      </c>
      <c r="M20" s="79">
        <v>0</v>
      </c>
      <c r="N20" s="144">
        <v>0</v>
      </c>
      <c r="O20" s="68"/>
      <c r="P20" s="76"/>
      <c r="Q20" s="74"/>
      <c r="R20" s="74"/>
      <c r="S20" s="74"/>
      <c r="T20" s="74"/>
      <c r="U20" s="74"/>
      <c r="V20" s="74"/>
      <c r="W20" s="74"/>
      <c r="X20" s="74"/>
      <c r="Y20" s="74"/>
      <c r="Z20" s="74"/>
      <c r="AA20" s="74"/>
      <c r="AB20" s="75"/>
    </row>
    <row r="21" spans="1:28" ht="15">
      <c r="A21" s="246"/>
      <c r="B21" s="122" t="s">
        <v>672</v>
      </c>
      <c r="C21" s="252">
        <v>38801</v>
      </c>
      <c r="D21" s="122">
        <v>1.52</v>
      </c>
      <c r="E21" s="126">
        <v>11</v>
      </c>
      <c r="F21" s="126">
        <v>0</v>
      </c>
      <c r="G21" s="126">
        <v>11</v>
      </c>
      <c r="H21" s="143">
        <v>5</v>
      </c>
      <c r="I21" s="79">
        <v>1</v>
      </c>
      <c r="J21" s="79">
        <v>1</v>
      </c>
      <c r="K21" s="79">
        <v>1</v>
      </c>
      <c r="L21" s="79">
        <v>3</v>
      </c>
      <c r="M21" s="79">
        <v>0</v>
      </c>
      <c r="N21" s="144">
        <v>0</v>
      </c>
      <c r="O21" s="68"/>
      <c r="P21" s="76"/>
      <c r="Q21" s="74"/>
      <c r="R21" s="74"/>
      <c r="S21" s="74"/>
      <c r="T21" s="74"/>
      <c r="U21" s="74"/>
      <c r="V21" s="74"/>
      <c r="W21" s="74"/>
      <c r="X21" s="74"/>
      <c r="Y21" s="74"/>
      <c r="Z21" s="74"/>
      <c r="AA21" s="74"/>
      <c r="AB21" s="75"/>
    </row>
    <row r="22" spans="1:28" ht="15">
      <c r="A22" s="246"/>
      <c r="B22" s="142" t="s">
        <v>673</v>
      </c>
      <c r="C22" s="253">
        <v>39304</v>
      </c>
      <c r="D22" s="142">
        <v>0.41</v>
      </c>
      <c r="E22" s="208">
        <v>11</v>
      </c>
      <c r="F22" s="208">
        <v>1</v>
      </c>
      <c r="G22" s="208">
        <v>10</v>
      </c>
      <c r="H22" s="145">
        <v>5</v>
      </c>
      <c r="I22" s="137">
        <v>0</v>
      </c>
      <c r="J22" s="137">
        <v>0</v>
      </c>
      <c r="K22" s="137">
        <v>0</v>
      </c>
      <c r="L22" s="137">
        <v>1</v>
      </c>
      <c r="M22" s="137">
        <v>5</v>
      </c>
      <c r="N22" s="146">
        <v>0</v>
      </c>
      <c r="O22" s="68"/>
      <c r="P22" s="76"/>
      <c r="Q22" s="74"/>
      <c r="R22" s="74"/>
      <c r="S22" s="74"/>
      <c r="T22" s="74"/>
      <c r="U22" s="74"/>
      <c r="V22" s="74"/>
      <c r="W22" s="74"/>
      <c r="X22" s="74"/>
      <c r="Y22" s="74"/>
      <c r="Z22" s="74"/>
      <c r="AA22" s="74"/>
      <c r="AB22" s="75"/>
    </row>
    <row r="23" spans="1:28" ht="15">
      <c r="A23" s="247"/>
      <c r="B23" s="142" t="s">
        <v>674</v>
      </c>
      <c r="C23" s="253">
        <v>39380</v>
      </c>
      <c r="D23" s="142">
        <v>0.52</v>
      </c>
      <c r="E23" s="208">
        <v>9</v>
      </c>
      <c r="F23" s="208">
        <v>0</v>
      </c>
      <c r="G23" s="208">
        <v>9</v>
      </c>
      <c r="H23" s="145">
        <v>4</v>
      </c>
      <c r="I23" s="137">
        <v>0</v>
      </c>
      <c r="J23" s="137">
        <v>0</v>
      </c>
      <c r="K23" s="137">
        <v>0</v>
      </c>
      <c r="L23" s="137">
        <v>1</v>
      </c>
      <c r="M23" s="137">
        <v>4</v>
      </c>
      <c r="N23" s="146">
        <v>0</v>
      </c>
      <c r="O23" s="68"/>
      <c r="P23" s="76"/>
      <c r="Q23" s="74"/>
      <c r="R23" s="74"/>
      <c r="S23" s="74"/>
      <c r="T23" s="74"/>
      <c r="U23" s="74"/>
      <c r="V23" s="74"/>
      <c r="W23" s="74"/>
      <c r="X23" s="74"/>
      <c r="Y23" s="74"/>
      <c r="Z23" s="74"/>
      <c r="AA23" s="74"/>
      <c r="AB23" s="75"/>
    </row>
    <row r="24" spans="1:28" ht="15">
      <c r="A24" s="247"/>
      <c r="B24" s="142" t="s">
        <v>675</v>
      </c>
      <c r="C24" s="253">
        <v>39541</v>
      </c>
      <c r="D24" s="142">
        <v>0</v>
      </c>
      <c r="E24" s="209">
        <v>0</v>
      </c>
      <c r="F24" s="209">
        <v>0</v>
      </c>
      <c r="G24" s="209">
        <v>0</v>
      </c>
      <c r="H24" s="147">
        <v>0</v>
      </c>
      <c r="I24" s="148">
        <v>0</v>
      </c>
      <c r="J24" s="148">
        <v>0</v>
      </c>
      <c r="K24" s="148">
        <v>0</v>
      </c>
      <c r="L24" s="148">
        <v>0</v>
      </c>
      <c r="M24" s="148">
        <v>0</v>
      </c>
      <c r="N24" s="149">
        <v>0</v>
      </c>
      <c r="O24" s="68"/>
      <c r="P24" s="76"/>
      <c r="Q24" s="74"/>
      <c r="R24" s="74"/>
      <c r="S24" s="74"/>
      <c r="T24" s="74"/>
      <c r="U24" s="74"/>
      <c r="V24" s="74"/>
      <c r="W24" s="74"/>
      <c r="X24" s="74"/>
      <c r="Y24" s="74"/>
      <c r="Z24" s="74"/>
      <c r="AA24" s="74"/>
      <c r="AB24" s="75"/>
    </row>
    <row r="25" spans="1:28" ht="15">
      <c r="A25" s="247"/>
      <c r="B25" s="68"/>
      <c r="C25" s="68"/>
      <c r="D25" s="68"/>
      <c r="E25" s="68"/>
      <c r="F25" s="68"/>
      <c r="G25" s="68"/>
      <c r="H25" s="68"/>
      <c r="I25" s="68"/>
      <c r="J25" s="68"/>
      <c r="K25" s="68"/>
      <c r="L25" s="68"/>
      <c r="M25" s="68"/>
      <c r="N25" s="68"/>
      <c r="O25" s="68"/>
      <c r="P25" s="76"/>
      <c r="Q25" s="74"/>
      <c r="R25" s="74"/>
      <c r="S25" s="74"/>
      <c r="T25" s="74"/>
      <c r="U25" s="74"/>
      <c r="V25" s="74"/>
      <c r="W25" s="74"/>
      <c r="X25" s="74"/>
      <c r="Y25" s="74"/>
      <c r="Z25" s="74"/>
      <c r="AA25" s="74"/>
      <c r="AB25" s="75"/>
    </row>
    <row r="26" spans="1:28" ht="15">
      <c r="A26" s="247"/>
      <c r="B26" s="68"/>
      <c r="C26" s="68"/>
      <c r="D26" s="68"/>
      <c r="E26" s="68"/>
      <c r="F26" s="68"/>
      <c r="G26" s="68"/>
      <c r="H26" s="68"/>
      <c r="I26" s="68"/>
      <c r="J26" s="68"/>
      <c r="K26" s="68"/>
      <c r="L26" s="68"/>
      <c r="M26" s="68"/>
      <c r="N26" s="68"/>
      <c r="O26" s="68"/>
      <c r="P26" s="76"/>
      <c r="Q26" s="74"/>
      <c r="R26" s="74"/>
      <c r="S26" s="74"/>
      <c r="T26" s="74"/>
      <c r="U26" s="74"/>
      <c r="V26" s="74"/>
      <c r="W26" s="74"/>
      <c r="X26" s="74"/>
      <c r="Y26" s="74"/>
      <c r="Z26" s="74"/>
      <c r="AA26" s="74"/>
      <c r="AB26" s="75"/>
    </row>
    <row r="27" spans="1:28" ht="15">
      <c r="A27" s="247"/>
      <c r="B27" s="68"/>
      <c r="C27" s="68"/>
      <c r="D27" s="68"/>
      <c r="E27" s="68"/>
      <c r="F27" s="68"/>
      <c r="G27" s="68"/>
      <c r="H27" s="68"/>
      <c r="I27" s="68"/>
      <c r="J27" s="68"/>
      <c r="K27" s="68"/>
      <c r="L27" s="68"/>
      <c r="M27" s="68"/>
      <c r="N27" s="68"/>
      <c r="O27" s="68"/>
      <c r="P27" s="76"/>
      <c r="Q27" s="74"/>
      <c r="R27" s="74"/>
      <c r="S27" s="74"/>
      <c r="T27" s="74"/>
      <c r="U27" s="74"/>
      <c r="V27" s="74"/>
      <c r="W27" s="74"/>
      <c r="X27" s="74"/>
      <c r="Y27" s="74"/>
      <c r="Z27" s="74"/>
      <c r="AA27" s="74"/>
      <c r="AB27" s="75"/>
    </row>
    <row r="28" spans="1:28" ht="15">
      <c r="A28" s="242"/>
      <c r="B28" s="68"/>
      <c r="C28" s="68"/>
      <c r="D28" s="68"/>
      <c r="E28" s="68"/>
      <c r="F28" s="68"/>
      <c r="G28" s="68"/>
      <c r="H28" s="68"/>
      <c r="I28" s="68"/>
      <c r="J28" s="68"/>
      <c r="K28" s="68"/>
      <c r="L28" s="68"/>
      <c r="M28" s="68"/>
      <c r="N28" s="68"/>
      <c r="O28" s="68"/>
      <c r="P28" s="76"/>
      <c r="Q28" s="74"/>
      <c r="R28" s="74"/>
      <c r="S28" s="74"/>
      <c r="T28" s="74"/>
      <c r="U28" s="74"/>
      <c r="V28" s="74"/>
      <c r="W28" s="74"/>
      <c r="X28" s="74"/>
      <c r="Y28" s="74"/>
      <c r="Z28" s="74"/>
      <c r="AA28" s="74"/>
      <c r="AB28" s="75"/>
    </row>
    <row r="29" spans="1:28" ht="15">
      <c r="A29" s="242"/>
      <c r="B29" s="68"/>
      <c r="C29" s="68"/>
      <c r="D29" s="68"/>
      <c r="E29" s="68"/>
      <c r="F29" s="68"/>
      <c r="G29" s="68"/>
      <c r="H29" s="68"/>
      <c r="I29" s="68"/>
      <c r="J29" s="68"/>
      <c r="K29" s="68"/>
      <c r="L29" s="68"/>
      <c r="M29" s="68"/>
      <c r="N29" s="68"/>
      <c r="O29" s="68"/>
      <c r="P29" s="76"/>
      <c r="Q29" s="74"/>
      <c r="R29" s="74"/>
      <c r="S29" s="74"/>
      <c r="T29" s="74"/>
      <c r="U29" s="74"/>
      <c r="V29" s="74"/>
      <c r="W29" s="74"/>
      <c r="X29" s="74"/>
      <c r="Y29" s="74"/>
      <c r="Z29" s="74"/>
      <c r="AA29" s="74"/>
      <c r="AB29" s="75"/>
    </row>
    <row r="30" spans="1:28" ht="15">
      <c r="A30" s="242"/>
      <c r="B30" s="68"/>
      <c r="C30" s="68"/>
      <c r="D30" s="68"/>
      <c r="E30" s="68"/>
      <c r="F30" s="68"/>
      <c r="G30" s="68"/>
      <c r="H30" s="68"/>
      <c r="I30" s="68"/>
      <c r="J30" s="68"/>
      <c r="K30" s="68"/>
      <c r="L30" s="68"/>
      <c r="M30" s="68"/>
      <c r="N30" s="68"/>
      <c r="O30" s="68"/>
      <c r="P30" s="76"/>
      <c r="Q30" s="74"/>
      <c r="R30" s="74"/>
      <c r="S30" s="74"/>
      <c r="T30" s="74"/>
      <c r="U30" s="74"/>
      <c r="V30" s="74"/>
      <c r="W30" s="74"/>
      <c r="X30" s="74"/>
      <c r="Y30" s="74"/>
      <c r="Z30" s="74"/>
      <c r="AA30" s="74"/>
      <c r="AB30" s="75"/>
    </row>
    <row r="31" spans="1:28" ht="15">
      <c r="A31" s="242"/>
      <c r="B31" s="68"/>
      <c r="C31" s="68"/>
      <c r="D31" s="68"/>
      <c r="E31" s="68"/>
      <c r="F31" s="68"/>
      <c r="G31" s="68"/>
      <c r="H31" s="68"/>
      <c r="I31" s="68"/>
      <c r="J31" s="68"/>
      <c r="K31" s="68"/>
      <c r="L31" s="68"/>
      <c r="M31" s="68"/>
      <c r="N31" s="68"/>
      <c r="O31" s="68"/>
      <c r="P31" s="76"/>
      <c r="Q31" s="74"/>
      <c r="R31" s="74"/>
      <c r="S31" s="74"/>
      <c r="T31" s="74"/>
      <c r="U31" s="74"/>
      <c r="V31" s="74"/>
      <c r="W31" s="74"/>
      <c r="X31" s="74"/>
      <c r="Y31" s="74"/>
      <c r="Z31" s="74"/>
      <c r="AA31" s="74"/>
      <c r="AB31" s="75"/>
    </row>
    <row r="32" spans="1:28" ht="15">
      <c r="A32" s="242"/>
      <c r="B32" s="68"/>
      <c r="C32" s="68"/>
      <c r="D32" s="68"/>
      <c r="E32" s="68"/>
      <c r="F32" s="68"/>
      <c r="G32" s="68"/>
      <c r="H32" s="68"/>
      <c r="I32" s="68"/>
      <c r="J32" s="68"/>
      <c r="K32" s="68"/>
      <c r="L32" s="68"/>
      <c r="M32" s="68"/>
      <c r="N32" s="68"/>
      <c r="O32" s="68"/>
      <c r="P32" s="76"/>
      <c r="Q32" s="74"/>
      <c r="R32" s="74"/>
      <c r="S32" s="74"/>
      <c r="T32" s="74"/>
      <c r="U32" s="74"/>
      <c r="V32" s="74"/>
      <c r="W32" s="74"/>
      <c r="X32" s="74"/>
      <c r="Y32" s="74"/>
      <c r="Z32" s="74"/>
      <c r="AA32" s="74"/>
      <c r="AB32" s="75"/>
    </row>
    <row r="33" spans="1:28" ht="15">
      <c r="A33" s="242"/>
      <c r="B33" s="68"/>
      <c r="C33" s="68"/>
      <c r="D33" s="68"/>
      <c r="E33" s="68"/>
      <c r="F33" s="68"/>
      <c r="G33" s="68"/>
      <c r="H33" s="68"/>
      <c r="I33" s="68"/>
      <c r="J33" s="68"/>
      <c r="K33" s="68"/>
      <c r="L33" s="68"/>
      <c r="M33" s="68"/>
      <c r="N33" s="68"/>
      <c r="O33" s="68"/>
      <c r="P33" s="76"/>
      <c r="Q33" s="74"/>
      <c r="R33" s="74"/>
      <c r="S33" s="74"/>
      <c r="T33" s="74"/>
      <c r="U33" s="74"/>
      <c r="V33" s="74"/>
      <c r="W33" s="74"/>
      <c r="X33" s="74"/>
      <c r="Y33" s="74"/>
      <c r="Z33" s="74"/>
      <c r="AA33" s="74"/>
      <c r="AB33" s="75"/>
    </row>
    <row r="34" spans="1:28" ht="15">
      <c r="B34" s="68"/>
      <c r="C34" s="68"/>
      <c r="D34" s="68"/>
      <c r="E34" s="68"/>
      <c r="F34" s="68"/>
      <c r="G34" s="68"/>
      <c r="H34" s="68"/>
      <c r="I34" s="68"/>
      <c r="J34" s="68"/>
      <c r="K34" s="68"/>
      <c r="L34" s="68"/>
      <c r="M34" s="68"/>
      <c r="N34" s="68"/>
      <c r="O34" s="68"/>
      <c r="P34" s="76"/>
      <c r="Q34" s="74"/>
      <c r="R34" s="74"/>
      <c r="S34" s="74"/>
      <c r="T34" s="74"/>
      <c r="U34" s="74"/>
      <c r="V34" s="74"/>
      <c r="W34" s="74"/>
      <c r="X34" s="74"/>
      <c r="Y34" s="74"/>
      <c r="Z34" s="74"/>
      <c r="AA34" s="74"/>
      <c r="AB34" s="75"/>
    </row>
    <row r="35" spans="1:28" ht="15">
      <c r="B35" s="68"/>
      <c r="C35" s="68"/>
      <c r="D35" s="68"/>
      <c r="E35" s="68"/>
      <c r="F35" s="68"/>
      <c r="G35" s="68"/>
      <c r="H35" s="68"/>
      <c r="I35" s="68"/>
      <c r="J35" s="68"/>
      <c r="K35" s="68"/>
      <c r="L35" s="68"/>
      <c r="M35" s="68"/>
      <c r="N35" s="68"/>
      <c r="O35" s="68"/>
      <c r="P35" s="76"/>
      <c r="Q35" s="74"/>
      <c r="R35" s="74"/>
      <c r="S35" s="74"/>
      <c r="T35" s="74"/>
      <c r="U35" s="74"/>
      <c r="V35" s="74"/>
      <c r="W35" s="74"/>
      <c r="X35" s="74"/>
      <c r="Y35" s="74"/>
      <c r="Z35" s="74"/>
      <c r="AA35" s="74"/>
      <c r="AB35" s="75"/>
    </row>
    <row r="36" spans="1:28" ht="15">
      <c r="B36" s="68"/>
      <c r="C36" s="68"/>
      <c r="D36" s="68"/>
      <c r="E36" s="68"/>
      <c r="F36" s="68"/>
      <c r="G36" s="68"/>
      <c r="H36" s="68"/>
      <c r="I36" s="68"/>
      <c r="J36" s="68"/>
      <c r="K36" s="68"/>
      <c r="L36" s="68"/>
      <c r="M36" s="68"/>
      <c r="N36" s="68"/>
      <c r="O36" s="68"/>
      <c r="P36" s="76"/>
      <c r="Q36" s="74"/>
      <c r="R36" s="74"/>
      <c r="S36" s="74"/>
      <c r="T36" s="74"/>
      <c r="U36" s="74"/>
      <c r="V36" s="74"/>
      <c r="W36" s="74"/>
      <c r="X36" s="74"/>
      <c r="Y36" s="74"/>
      <c r="Z36" s="74"/>
      <c r="AA36" s="74"/>
      <c r="AB36" s="75"/>
    </row>
    <row r="37" spans="1:28" ht="15">
      <c r="B37" s="68"/>
      <c r="C37" s="68"/>
      <c r="D37" s="68"/>
      <c r="E37" s="68"/>
      <c r="F37" s="68"/>
      <c r="G37" s="68"/>
      <c r="H37" s="68"/>
      <c r="I37" s="68"/>
      <c r="J37" s="68"/>
      <c r="K37" s="68"/>
      <c r="L37" s="68"/>
      <c r="M37" s="68"/>
      <c r="N37" s="68"/>
      <c r="O37" s="68"/>
      <c r="P37" s="76"/>
      <c r="Q37" s="74"/>
      <c r="R37" s="74"/>
      <c r="S37" s="74"/>
      <c r="T37" s="74"/>
      <c r="U37" s="74"/>
      <c r="V37" s="74"/>
      <c r="W37" s="74"/>
      <c r="X37" s="74"/>
      <c r="Y37" s="74"/>
      <c r="Z37" s="74"/>
      <c r="AA37" s="74"/>
      <c r="AB37" s="75"/>
    </row>
    <row r="38" spans="1:28" ht="15">
      <c r="B38" s="68"/>
      <c r="C38" s="68"/>
      <c r="D38" s="68"/>
      <c r="E38" s="68"/>
      <c r="F38" s="68"/>
      <c r="G38" s="68"/>
      <c r="H38" s="68"/>
      <c r="I38" s="68"/>
      <c r="J38" s="68"/>
      <c r="K38" s="68"/>
      <c r="L38" s="68"/>
      <c r="M38" s="68"/>
      <c r="N38" s="68"/>
      <c r="O38" s="68"/>
      <c r="P38" s="76"/>
      <c r="Q38" s="74"/>
      <c r="R38" s="74"/>
      <c r="S38" s="74"/>
      <c r="T38" s="74"/>
      <c r="U38" s="74"/>
      <c r="V38" s="74"/>
      <c r="W38" s="74"/>
      <c r="X38" s="74"/>
      <c r="Y38" s="74"/>
      <c r="Z38" s="74"/>
      <c r="AA38" s="74"/>
      <c r="AB38" s="75"/>
    </row>
    <row r="39" spans="1:28" ht="15">
      <c r="B39" s="68"/>
      <c r="C39" s="68"/>
      <c r="D39" s="68"/>
      <c r="E39" s="68"/>
      <c r="F39" s="68"/>
      <c r="G39" s="68"/>
      <c r="H39" s="68"/>
      <c r="I39" s="68"/>
      <c r="J39" s="68"/>
      <c r="K39" s="68"/>
      <c r="L39" s="68"/>
      <c r="M39" s="68"/>
      <c r="N39" s="68"/>
      <c r="O39" s="68"/>
      <c r="P39" s="76"/>
      <c r="Q39" s="74"/>
      <c r="R39" s="74"/>
      <c r="S39" s="74"/>
      <c r="T39" s="74"/>
      <c r="U39" s="74"/>
      <c r="V39" s="74"/>
      <c r="W39" s="74"/>
      <c r="X39" s="74"/>
      <c r="Y39" s="74"/>
      <c r="Z39" s="74"/>
      <c r="AA39" s="74"/>
      <c r="AB39" s="75"/>
    </row>
    <row r="40" spans="1:28" ht="15">
      <c r="B40" s="68"/>
      <c r="C40" s="68"/>
      <c r="D40" s="68"/>
      <c r="E40" s="68"/>
      <c r="F40" s="68"/>
      <c r="G40" s="68"/>
      <c r="H40" s="68"/>
      <c r="I40" s="68"/>
      <c r="J40" s="68"/>
      <c r="K40" s="68"/>
      <c r="L40" s="68"/>
      <c r="M40" s="68"/>
      <c r="N40" s="68"/>
      <c r="O40" s="68"/>
      <c r="P40" s="76"/>
      <c r="Q40" s="74"/>
      <c r="R40" s="74"/>
      <c r="S40" s="74"/>
      <c r="T40" s="74"/>
      <c r="U40" s="74"/>
      <c r="V40" s="74"/>
      <c r="W40" s="74"/>
      <c r="X40" s="74"/>
      <c r="Y40" s="74"/>
      <c r="Z40" s="74"/>
      <c r="AA40" s="74"/>
      <c r="AB40" s="75"/>
    </row>
    <row r="41" spans="1:28" ht="15">
      <c r="B41" s="68"/>
      <c r="C41" s="68"/>
      <c r="D41" s="68"/>
      <c r="E41" s="68"/>
      <c r="F41" s="68"/>
      <c r="G41" s="68"/>
      <c r="H41" s="68"/>
      <c r="I41" s="68"/>
      <c r="J41" s="68"/>
      <c r="K41" s="68"/>
      <c r="L41" s="68"/>
      <c r="M41" s="68"/>
      <c r="N41" s="68"/>
      <c r="O41" s="68"/>
      <c r="P41" s="76"/>
      <c r="Q41" s="74"/>
      <c r="R41" s="74"/>
      <c r="S41" s="74"/>
      <c r="T41" s="74"/>
      <c r="U41" s="74"/>
      <c r="V41" s="74"/>
      <c r="W41" s="74"/>
      <c r="X41" s="74"/>
      <c r="Y41" s="74"/>
      <c r="Z41" s="74"/>
      <c r="AA41" s="74"/>
      <c r="AB41" s="75"/>
    </row>
    <row r="42" spans="1:28" ht="15">
      <c r="B42" s="68"/>
      <c r="C42" s="68"/>
      <c r="D42" s="68"/>
      <c r="E42" s="68"/>
      <c r="F42" s="68"/>
      <c r="G42" s="68"/>
      <c r="H42" s="68"/>
      <c r="I42" s="68"/>
      <c r="J42" s="68"/>
      <c r="K42" s="68"/>
      <c r="L42" s="68"/>
      <c r="M42" s="68"/>
      <c r="N42" s="68"/>
      <c r="O42" s="68"/>
      <c r="P42" s="76"/>
      <c r="Q42" s="74"/>
      <c r="R42" s="74"/>
      <c r="S42" s="74"/>
      <c r="T42" s="74"/>
      <c r="U42" s="74"/>
      <c r="V42" s="74"/>
      <c r="W42" s="74"/>
      <c r="X42" s="74"/>
      <c r="Y42" s="74"/>
      <c r="Z42" s="74"/>
      <c r="AA42" s="74"/>
      <c r="AB42" s="75"/>
    </row>
    <row r="43" spans="1:28" ht="15">
      <c r="B43" s="68"/>
      <c r="C43" s="68"/>
      <c r="D43" s="68"/>
      <c r="E43" s="68"/>
      <c r="F43" s="68"/>
      <c r="G43" s="68"/>
      <c r="H43" s="68"/>
      <c r="I43" s="68"/>
      <c r="J43" s="68"/>
      <c r="K43" s="68"/>
      <c r="L43" s="68"/>
      <c r="M43" s="68"/>
      <c r="N43" s="68"/>
      <c r="O43" s="68"/>
      <c r="P43" s="76"/>
      <c r="Q43" s="74"/>
      <c r="R43" s="74"/>
      <c r="S43" s="74"/>
      <c r="T43" s="74"/>
      <c r="U43" s="74"/>
      <c r="V43" s="74"/>
      <c r="W43" s="74"/>
      <c r="X43" s="74"/>
      <c r="Y43" s="74"/>
      <c r="Z43" s="74"/>
      <c r="AA43" s="74"/>
      <c r="AB43" s="75"/>
    </row>
    <row r="44" spans="1:28" ht="15">
      <c r="B44" s="68"/>
      <c r="C44" s="68"/>
      <c r="D44" s="68"/>
      <c r="E44" s="68"/>
      <c r="F44" s="68"/>
      <c r="G44" s="68"/>
      <c r="H44" s="68"/>
      <c r="I44" s="68"/>
      <c r="J44" s="68"/>
      <c r="K44" s="68"/>
      <c r="L44" s="68"/>
      <c r="M44" s="68"/>
      <c r="N44" s="68"/>
      <c r="O44" s="68"/>
      <c r="P44" s="76"/>
      <c r="Q44" s="74"/>
      <c r="R44" s="74"/>
      <c r="S44" s="74"/>
      <c r="T44" s="74"/>
      <c r="U44" s="74"/>
      <c r="V44" s="74"/>
      <c r="W44" s="74"/>
      <c r="X44" s="74"/>
      <c r="Y44" s="74"/>
      <c r="Z44" s="74"/>
      <c r="AA44" s="74"/>
      <c r="AB44" s="75"/>
    </row>
    <row r="45" spans="1:28" ht="15">
      <c r="B45" s="68"/>
      <c r="C45" s="68"/>
      <c r="D45" s="68"/>
      <c r="E45" s="68"/>
      <c r="F45" s="68"/>
      <c r="G45" s="68"/>
      <c r="H45" s="68"/>
      <c r="I45" s="68"/>
      <c r="J45" s="68"/>
      <c r="K45" s="68"/>
      <c r="L45" s="68"/>
      <c r="M45" s="68"/>
      <c r="N45" s="68"/>
      <c r="O45" s="68"/>
      <c r="P45" s="76"/>
      <c r="Q45" s="74"/>
      <c r="R45" s="74"/>
      <c r="S45" s="74"/>
      <c r="T45" s="74"/>
      <c r="U45" s="74"/>
      <c r="V45" s="74"/>
      <c r="W45" s="74"/>
      <c r="X45" s="74"/>
      <c r="Y45" s="74"/>
      <c r="Z45" s="74"/>
      <c r="AA45" s="74"/>
      <c r="AB45" s="75"/>
    </row>
    <row r="46" spans="1:28" ht="15">
      <c r="B46" s="68"/>
      <c r="C46" s="68"/>
      <c r="D46" s="68"/>
      <c r="E46" s="68"/>
      <c r="F46" s="68"/>
      <c r="G46" s="68"/>
      <c r="H46" s="68"/>
      <c r="I46" s="68"/>
      <c r="J46" s="68"/>
      <c r="K46" s="68"/>
      <c r="L46" s="68"/>
      <c r="M46" s="68"/>
      <c r="N46" s="68"/>
      <c r="O46" s="68"/>
      <c r="P46" s="76"/>
      <c r="Q46" s="74"/>
      <c r="R46" s="74"/>
      <c r="S46" s="74"/>
      <c r="T46" s="74"/>
      <c r="U46" s="74"/>
      <c r="V46" s="74"/>
      <c r="W46" s="74"/>
      <c r="X46" s="74"/>
      <c r="Y46" s="74"/>
      <c r="Z46" s="74"/>
      <c r="AA46" s="74"/>
      <c r="AB46" s="75"/>
    </row>
    <row r="47" spans="1:28" ht="15">
      <c r="B47" s="68"/>
      <c r="C47" s="68"/>
      <c r="D47" s="68"/>
      <c r="E47" s="68"/>
      <c r="F47" s="68"/>
      <c r="G47" s="68"/>
      <c r="H47" s="68"/>
      <c r="I47" s="68"/>
      <c r="J47" s="68"/>
      <c r="K47" s="68"/>
      <c r="L47" s="68"/>
      <c r="M47" s="68"/>
      <c r="N47" s="68"/>
      <c r="O47" s="68"/>
      <c r="P47" s="76"/>
      <c r="Q47" s="74"/>
      <c r="R47" s="74"/>
      <c r="S47" s="74"/>
      <c r="T47" s="74"/>
      <c r="U47" s="74"/>
      <c r="V47" s="74"/>
      <c r="W47" s="74"/>
      <c r="X47" s="74"/>
      <c r="Y47" s="74"/>
      <c r="Z47" s="74"/>
      <c r="AA47" s="74"/>
      <c r="AB47" s="75"/>
    </row>
    <row r="48" spans="1:28" ht="15">
      <c r="B48" s="68"/>
      <c r="C48" s="68"/>
      <c r="D48" s="68"/>
      <c r="E48" s="68"/>
      <c r="F48" s="68"/>
      <c r="G48" s="68"/>
      <c r="H48" s="68"/>
      <c r="I48" s="68"/>
      <c r="J48" s="68"/>
      <c r="K48" s="68"/>
      <c r="L48" s="68"/>
      <c r="M48" s="68"/>
      <c r="N48" s="68"/>
      <c r="O48" s="68"/>
      <c r="P48" s="76"/>
      <c r="R48" s="74"/>
      <c r="S48" s="74"/>
      <c r="T48" s="74"/>
      <c r="U48" s="74"/>
      <c r="V48" s="74"/>
      <c r="W48" s="74"/>
      <c r="X48" s="74"/>
      <c r="Y48" s="74"/>
      <c r="Z48" s="74"/>
      <c r="AA48" s="74"/>
      <c r="AB48" s="75"/>
    </row>
    <row r="49" spans="2:28" ht="15">
      <c r="B49" s="68"/>
      <c r="C49" s="68"/>
      <c r="D49" s="68"/>
      <c r="E49" s="68"/>
      <c r="F49" s="68"/>
      <c r="G49" s="68"/>
      <c r="H49" s="68"/>
      <c r="I49" s="68"/>
      <c r="J49" s="68"/>
      <c r="K49" s="68"/>
      <c r="L49" s="68"/>
      <c r="M49" s="68"/>
      <c r="N49" s="68"/>
      <c r="O49" s="68"/>
      <c r="P49" s="76"/>
      <c r="Q49" s="78" t="s">
        <v>676</v>
      </c>
      <c r="R49" s="74"/>
      <c r="S49" s="74"/>
      <c r="T49" s="74"/>
      <c r="U49" s="74"/>
      <c r="V49" s="74"/>
      <c r="W49" s="74"/>
      <c r="X49" s="74"/>
      <c r="Y49" s="74"/>
      <c r="Z49" s="74"/>
      <c r="AA49" s="74"/>
      <c r="AB49" s="75"/>
    </row>
    <row r="50" spans="2:28" ht="15">
      <c r="B50" s="68"/>
      <c r="C50" s="68"/>
      <c r="D50" s="68"/>
      <c r="E50" s="68"/>
      <c r="F50" s="68"/>
      <c r="G50" s="68"/>
      <c r="H50" s="68"/>
      <c r="I50" s="68"/>
      <c r="J50" s="68"/>
      <c r="K50" s="68"/>
      <c r="L50" s="68"/>
      <c r="M50" s="68"/>
      <c r="N50" s="68"/>
      <c r="O50" s="68"/>
      <c r="P50" s="76"/>
      <c r="Q50" s="74"/>
      <c r="R50" s="74"/>
      <c r="S50" s="74"/>
      <c r="T50" s="74"/>
      <c r="U50" s="74"/>
      <c r="V50" s="74"/>
      <c r="W50" s="74"/>
      <c r="X50" s="74"/>
      <c r="Y50" s="74"/>
      <c r="Z50" s="74"/>
      <c r="AA50" s="74"/>
      <c r="AB50" s="75"/>
    </row>
    <row r="51" spans="2:28" ht="15">
      <c r="B51" s="68"/>
      <c r="C51" s="68"/>
      <c r="D51" s="68"/>
      <c r="E51" s="68"/>
      <c r="F51" s="68"/>
      <c r="G51" s="68"/>
      <c r="H51" s="68"/>
      <c r="I51" s="68"/>
      <c r="J51" s="68"/>
      <c r="K51" s="68"/>
      <c r="L51" s="68"/>
      <c r="M51" s="68"/>
      <c r="N51" s="68"/>
      <c r="O51" s="68"/>
      <c r="P51" s="76"/>
      <c r="Q51" s="74"/>
      <c r="R51" s="74"/>
      <c r="S51" s="74"/>
      <c r="T51" s="74"/>
      <c r="U51" s="74"/>
      <c r="V51" s="74"/>
      <c r="W51" s="74"/>
      <c r="X51" s="74"/>
      <c r="Y51" s="74"/>
      <c r="Z51" s="74"/>
      <c r="AA51" s="74"/>
      <c r="AB51" s="75"/>
    </row>
    <row r="52" spans="2:28">
      <c r="O52" s="16"/>
      <c r="P52" s="76"/>
      <c r="Q52" s="74"/>
      <c r="R52" s="74"/>
      <c r="S52" s="74"/>
      <c r="T52" s="74"/>
      <c r="U52" s="74"/>
      <c r="V52" s="74"/>
      <c r="W52" s="74"/>
      <c r="X52" s="74"/>
      <c r="Y52" s="74"/>
      <c r="Z52" s="74"/>
      <c r="AA52" s="74"/>
      <c r="AB52" s="75"/>
    </row>
    <row r="53" spans="2:28">
      <c r="O53" s="16"/>
      <c r="P53" s="76"/>
      <c r="Q53" s="74"/>
      <c r="R53" s="74"/>
      <c r="S53" s="74"/>
      <c r="T53" s="74"/>
      <c r="U53" s="74"/>
      <c r="V53" s="74"/>
      <c r="W53" s="74"/>
      <c r="X53" s="74"/>
      <c r="Y53" s="74"/>
      <c r="Z53" s="74"/>
      <c r="AA53" s="74"/>
      <c r="AB53" s="75"/>
    </row>
    <row r="54" spans="2:28">
      <c r="O54" s="16"/>
      <c r="P54" s="76"/>
      <c r="Q54" s="74"/>
      <c r="R54" s="74"/>
      <c r="S54" s="74"/>
      <c r="T54" s="74"/>
      <c r="U54" s="74"/>
      <c r="V54" s="74"/>
      <c r="W54" s="74"/>
      <c r="X54" s="74"/>
      <c r="Y54" s="74"/>
      <c r="Z54" s="74"/>
      <c r="AA54" s="74"/>
      <c r="AB54" s="75"/>
    </row>
    <row r="55" spans="2:28">
      <c r="O55" s="16"/>
      <c r="P55" s="76"/>
      <c r="Q55" s="74"/>
      <c r="R55" s="74"/>
      <c r="S55" s="74"/>
      <c r="T55" s="74"/>
      <c r="U55" s="74"/>
      <c r="V55" s="74"/>
      <c r="W55" s="74"/>
      <c r="X55" s="74"/>
      <c r="Y55" s="74"/>
      <c r="Z55" s="74"/>
      <c r="AA55" s="74"/>
      <c r="AB55" s="75"/>
    </row>
    <row r="56" spans="2:28">
      <c r="O56" s="16"/>
      <c r="P56" s="76"/>
      <c r="Q56" s="74"/>
      <c r="R56" s="74"/>
      <c r="S56" s="74"/>
      <c r="T56" s="74"/>
      <c r="U56" s="74"/>
      <c r="V56" s="74"/>
      <c r="W56" s="74"/>
      <c r="X56" s="74"/>
      <c r="Y56" s="74"/>
      <c r="Z56" s="74"/>
      <c r="AA56" s="74"/>
      <c r="AB56" s="75"/>
    </row>
    <row r="57" spans="2:28">
      <c r="O57" s="16"/>
      <c r="P57" s="76"/>
      <c r="Q57" s="74"/>
      <c r="R57" s="74"/>
      <c r="S57" s="74"/>
      <c r="T57" s="74"/>
      <c r="U57" s="74"/>
      <c r="V57" s="74"/>
      <c r="W57" s="74"/>
      <c r="X57" s="74"/>
      <c r="Y57" s="74"/>
      <c r="Z57" s="74"/>
      <c r="AA57" s="74"/>
      <c r="AB57" s="75"/>
    </row>
    <row r="58" spans="2:28">
      <c r="O58" s="16"/>
      <c r="P58" s="76"/>
      <c r="Q58" s="74"/>
      <c r="R58" s="74"/>
      <c r="S58" s="74"/>
      <c r="T58" s="74"/>
      <c r="U58" s="74"/>
      <c r="V58" s="74"/>
      <c r="W58" s="74"/>
      <c r="X58" s="74"/>
      <c r="Y58" s="74"/>
      <c r="Z58" s="74"/>
      <c r="AA58" s="74"/>
      <c r="AB58" s="75"/>
    </row>
    <row r="59" spans="2:28">
      <c r="O59" s="16"/>
      <c r="P59" s="76"/>
      <c r="Q59" s="74"/>
      <c r="R59" s="74"/>
      <c r="S59" s="74"/>
      <c r="T59" s="74"/>
      <c r="U59" s="74"/>
      <c r="V59" s="74"/>
      <c r="W59" s="74"/>
      <c r="X59" s="74"/>
      <c r="Y59" s="74"/>
      <c r="Z59" s="74"/>
      <c r="AA59" s="74"/>
      <c r="AB59" s="75"/>
    </row>
    <row r="60" spans="2:28">
      <c r="O60" s="16"/>
      <c r="P60" s="76"/>
      <c r="Q60" s="74"/>
      <c r="R60" s="74"/>
      <c r="S60" s="74"/>
      <c r="T60" s="74"/>
      <c r="U60" s="74"/>
      <c r="V60" s="74"/>
      <c r="W60" s="74"/>
      <c r="X60" s="74"/>
      <c r="Y60" s="74"/>
      <c r="Z60" s="74"/>
      <c r="AA60" s="74"/>
      <c r="AB60" s="75"/>
    </row>
    <row r="61" spans="2:28">
      <c r="O61" s="16"/>
      <c r="P61" s="76"/>
      <c r="Q61" s="74"/>
      <c r="R61" s="74"/>
      <c r="S61" s="74"/>
      <c r="T61" s="74"/>
      <c r="U61" s="74"/>
      <c r="V61" s="74"/>
      <c r="W61" s="74"/>
      <c r="X61" s="74"/>
      <c r="Y61" s="74"/>
      <c r="Z61" s="74"/>
      <c r="AA61" s="74"/>
      <c r="AB61" s="75"/>
    </row>
    <row r="62" spans="2:28">
      <c r="O62" s="16"/>
      <c r="P62" s="76"/>
      <c r="Q62" s="74"/>
      <c r="R62" s="74"/>
      <c r="S62" s="74"/>
      <c r="T62" s="74"/>
      <c r="U62" s="74"/>
      <c r="V62" s="74"/>
      <c r="W62" s="74"/>
      <c r="X62" s="74"/>
      <c r="Y62" s="74"/>
      <c r="Z62" s="74"/>
      <c r="AA62" s="74"/>
      <c r="AB62" s="75"/>
    </row>
    <row r="63" spans="2:28">
      <c r="O63" s="16"/>
      <c r="P63" s="76"/>
      <c r="Q63" s="74"/>
      <c r="R63" s="74"/>
      <c r="S63" s="74"/>
      <c r="T63" s="74"/>
      <c r="U63" s="74"/>
      <c r="V63" s="74"/>
      <c r="W63" s="74"/>
      <c r="X63" s="74"/>
      <c r="Y63" s="74"/>
      <c r="Z63" s="74"/>
      <c r="AA63" s="74"/>
      <c r="AB63" s="75"/>
    </row>
    <row r="64" spans="2:28">
      <c r="O64" s="16"/>
      <c r="P64" s="76"/>
      <c r="Q64" s="74"/>
      <c r="R64" s="74"/>
      <c r="S64" s="74"/>
      <c r="T64" s="74"/>
      <c r="U64" s="74"/>
      <c r="V64" s="74"/>
      <c r="W64" s="74"/>
      <c r="X64" s="74"/>
      <c r="Y64" s="74"/>
      <c r="Z64" s="74"/>
      <c r="AA64" s="74"/>
      <c r="AB64" s="75"/>
    </row>
    <row r="65" spans="15:28">
      <c r="O65" s="16"/>
      <c r="P65" s="76"/>
      <c r="Q65" s="74"/>
      <c r="R65" s="74"/>
      <c r="S65" s="74"/>
      <c r="T65" s="74"/>
      <c r="U65" s="74"/>
      <c r="V65" s="74"/>
      <c r="W65" s="74"/>
      <c r="X65" s="74"/>
      <c r="Y65" s="74"/>
      <c r="Z65" s="74"/>
      <c r="AA65" s="74"/>
      <c r="AB65" s="75"/>
    </row>
    <row r="66" spans="15:28">
      <c r="O66" s="16"/>
      <c r="P66" s="76"/>
      <c r="Q66" s="74"/>
      <c r="R66" s="74"/>
      <c r="S66" s="74"/>
      <c r="T66" s="74"/>
      <c r="U66" s="74"/>
      <c r="V66" s="74"/>
      <c r="W66" s="74"/>
      <c r="X66" s="74"/>
      <c r="Y66" s="74"/>
      <c r="Z66" s="74"/>
      <c r="AA66" s="74"/>
      <c r="AB66" s="75"/>
    </row>
    <row r="67" spans="15:28">
      <c r="O67" s="16"/>
      <c r="P67" s="76"/>
      <c r="Q67" s="74"/>
      <c r="R67" s="74"/>
      <c r="S67" s="74"/>
      <c r="T67" s="74"/>
      <c r="U67" s="74"/>
      <c r="V67" s="74"/>
      <c r="W67" s="74"/>
      <c r="X67" s="74"/>
      <c r="Y67" s="74"/>
      <c r="Z67" s="74"/>
      <c r="AA67" s="74"/>
      <c r="AB67" s="75"/>
    </row>
    <row r="68" spans="15:28">
      <c r="O68" s="16"/>
      <c r="P68" s="76"/>
      <c r="Q68" s="74"/>
      <c r="R68" s="74"/>
      <c r="S68" s="74"/>
      <c r="T68" s="74"/>
      <c r="U68" s="74"/>
      <c r="V68" s="74"/>
      <c r="W68" s="74"/>
      <c r="X68" s="74"/>
      <c r="Y68" s="74"/>
      <c r="Z68" s="74"/>
      <c r="AA68" s="74"/>
      <c r="AB68" s="75"/>
    </row>
    <row r="69" spans="15:28">
      <c r="O69" s="16"/>
      <c r="P69" s="76"/>
      <c r="Q69" s="74"/>
      <c r="R69" s="74"/>
      <c r="S69" s="74"/>
      <c r="T69" s="74"/>
      <c r="U69" s="74"/>
      <c r="V69" s="74"/>
      <c r="W69" s="74"/>
      <c r="X69" s="74"/>
      <c r="Y69" s="74"/>
      <c r="Z69" s="74"/>
      <c r="AA69" s="74"/>
      <c r="AB69" s="75"/>
    </row>
    <row r="70" spans="15:28">
      <c r="O70" s="16"/>
      <c r="P70" s="76"/>
      <c r="Q70" s="74"/>
      <c r="R70" s="74"/>
      <c r="S70" s="74"/>
      <c r="T70" s="74"/>
      <c r="U70" s="74"/>
      <c r="V70" s="74"/>
      <c r="W70" s="74"/>
      <c r="X70" s="74"/>
      <c r="Y70" s="74"/>
      <c r="Z70" s="74"/>
      <c r="AA70" s="74"/>
      <c r="AB70" s="75"/>
    </row>
    <row r="71" spans="15:28">
      <c r="O71" s="16"/>
      <c r="P71" s="76"/>
      <c r="Q71" s="74"/>
      <c r="R71" s="74"/>
      <c r="S71" s="74"/>
      <c r="T71" s="74"/>
      <c r="U71" s="74"/>
      <c r="V71" s="74"/>
      <c r="W71" s="74"/>
      <c r="X71" s="74"/>
      <c r="Y71" s="74"/>
      <c r="Z71" s="74"/>
      <c r="AA71" s="74"/>
      <c r="AB71" s="75"/>
    </row>
    <row r="72" spans="15:28">
      <c r="O72" s="16"/>
      <c r="P72" s="76"/>
      <c r="Q72" s="74"/>
      <c r="R72" s="74"/>
      <c r="S72" s="74"/>
      <c r="T72" s="74"/>
      <c r="U72" s="74"/>
      <c r="V72" s="74"/>
      <c r="W72" s="74"/>
      <c r="X72" s="74"/>
      <c r="Y72" s="74"/>
      <c r="Z72" s="74"/>
      <c r="AA72" s="74"/>
      <c r="AB72" s="75"/>
    </row>
    <row r="73" spans="15:28">
      <c r="O73" s="16"/>
      <c r="P73" s="76"/>
      <c r="Q73" s="74"/>
      <c r="R73" s="74"/>
      <c r="S73" s="74"/>
      <c r="T73" s="74"/>
      <c r="U73" s="74"/>
      <c r="V73" s="74"/>
      <c r="W73" s="74"/>
      <c r="X73" s="74"/>
      <c r="Y73" s="74"/>
      <c r="Z73" s="74"/>
      <c r="AA73" s="74"/>
      <c r="AB73" s="75"/>
    </row>
    <row r="74" spans="15:28">
      <c r="O74" s="16"/>
      <c r="P74" s="76"/>
      <c r="Q74" s="74"/>
      <c r="R74" s="74"/>
      <c r="S74" s="74"/>
      <c r="T74" s="74"/>
      <c r="U74" s="74"/>
      <c r="V74" s="74"/>
      <c r="W74" s="74"/>
      <c r="X74" s="74"/>
      <c r="Y74" s="74"/>
      <c r="Z74" s="74"/>
      <c r="AA74" s="74"/>
      <c r="AB74" s="75"/>
    </row>
    <row r="75" spans="15:28">
      <c r="O75" s="16"/>
      <c r="P75" s="76"/>
      <c r="Q75" s="74"/>
      <c r="R75" s="74"/>
      <c r="S75" s="74"/>
      <c r="T75" s="74"/>
      <c r="U75" s="74"/>
      <c r="V75" s="74"/>
      <c r="W75" s="74"/>
      <c r="X75" s="74"/>
      <c r="Y75" s="74"/>
      <c r="Z75" s="74"/>
      <c r="AA75" s="74"/>
      <c r="AB75" s="75"/>
    </row>
    <row r="76" spans="15:28">
      <c r="O76" s="16"/>
      <c r="P76" s="76"/>
      <c r="Q76" s="74"/>
      <c r="R76" s="74"/>
      <c r="S76" s="74"/>
      <c r="T76" s="74"/>
      <c r="U76" s="74"/>
      <c r="V76" s="74"/>
      <c r="W76" s="74"/>
      <c r="X76" s="74"/>
      <c r="Y76" s="74"/>
      <c r="Z76" s="74"/>
      <c r="AA76" s="74"/>
      <c r="AB76" s="75"/>
    </row>
    <row r="77" spans="15:28">
      <c r="O77" s="16"/>
      <c r="P77" s="76"/>
      <c r="Q77" s="74"/>
      <c r="R77" s="74"/>
      <c r="S77" s="74"/>
      <c r="T77" s="74"/>
      <c r="U77" s="74"/>
      <c r="V77" s="74"/>
      <c r="W77" s="74"/>
      <c r="X77" s="74"/>
      <c r="Y77" s="74"/>
      <c r="Z77" s="74"/>
      <c r="AA77" s="74"/>
      <c r="AB77" s="75"/>
    </row>
    <row r="78" spans="15:28">
      <c r="O78" s="16"/>
      <c r="P78" s="76"/>
      <c r="Q78" s="74"/>
      <c r="R78" s="74"/>
      <c r="S78" s="74"/>
      <c r="T78" s="74"/>
      <c r="U78" s="74"/>
      <c r="V78" s="74"/>
      <c r="W78" s="74"/>
      <c r="X78" s="74"/>
      <c r="Y78" s="74"/>
      <c r="Z78" s="74"/>
      <c r="AA78" s="74"/>
      <c r="AB78" s="75"/>
    </row>
    <row r="79" spans="15:28">
      <c r="O79" s="16"/>
      <c r="P79" s="76"/>
      <c r="Q79" s="74"/>
      <c r="R79" s="74"/>
      <c r="S79" s="74"/>
      <c r="T79" s="74"/>
      <c r="U79" s="74"/>
      <c r="V79" s="74"/>
      <c r="W79" s="74"/>
      <c r="X79" s="74"/>
      <c r="Y79" s="74"/>
      <c r="Z79" s="74"/>
      <c r="AA79" s="74"/>
      <c r="AB79" s="75"/>
    </row>
    <row r="80" spans="15:28">
      <c r="O80" s="16"/>
      <c r="P80" s="76"/>
      <c r="Q80" s="74"/>
      <c r="R80" s="74"/>
      <c r="S80" s="74"/>
      <c r="T80" s="74"/>
      <c r="U80" s="74"/>
      <c r="V80" s="74"/>
      <c r="W80" s="74"/>
      <c r="X80" s="74"/>
      <c r="Y80" s="74"/>
      <c r="Z80" s="74"/>
      <c r="AA80" s="74"/>
      <c r="AB80" s="75"/>
    </row>
    <row r="81" spans="15:28">
      <c r="O81" s="16"/>
      <c r="P81" s="76"/>
      <c r="Q81" s="74"/>
      <c r="R81" s="74"/>
      <c r="S81" s="74"/>
      <c r="T81" s="74"/>
      <c r="U81" s="74"/>
      <c r="V81" s="74"/>
      <c r="W81" s="74"/>
      <c r="X81" s="74"/>
      <c r="Y81" s="74"/>
      <c r="Z81" s="74"/>
      <c r="AA81" s="74"/>
      <c r="AB81" s="75"/>
    </row>
    <row r="82" spans="15:28">
      <c r="O82" s="16"/>
      <c r="P82" s="76"/>
      <c r="Q82" s="74"/>
      <c r="R82" s="74"/>
      <c r="S82" s="74"/>
      <c r="T82" s="74"/>
      <c r="U82" s="74"/>
      <c r="V82" s="74"/>
      <c r="W82" s="74"/>
      <c r="X82" s="74"/>
      <c r="Y82" s="74"/>
      <c r="Z82" s="74"/>
      <c r="AA82" s="74"/>
      <c r="AB82" s="75"/>
    </row>
    <row r="83" spans="15:28">
      <c r="O83" s="16"/>
      <c r="P83" s="76"/>
      <c r="Q83" s="74"/>
      <c r="R83" s="74"/>
      <c r="S83" s="74"/>
      <c r="T83" s="74"/>
      <c r="U83" s="74"/>
      <c r="V83" s="74"/>
      <c r="W83" s="74"/>
      <c r="X83" s="74"/>
      <c r="Y83" s="74"/>
      <c r="Z83" s="74"/>
      <c r="AA83" s="74"/>
      <c r="AB83" s="75"/>
    </row>
    <row r="84" spans="15:28">
      <c r="O84" s="16"/>
      <c r="P84" s="76"/>
      <c r="Q84" s="74"/>
      <c r="R84" s="74"/>
      <c r="S84" s="74"/>
      <c r="T84" s="74"/>
      <c r="U84" s="74"/>
      <c r="V84" s="74"/>
      <c r="W84" s="74"/>
      <c r="X84" s="74"/>
      <c r="Y84" s="74"/>
      <c r="Z84" s="74"/>
      <c r="AA84" s="74"/>
      <c r="AB84" s="75"/>
    </row>
    <row r="85" spans="15:28">
      <c r="O85" s="16"/>
      <c r="P85" s="76"/>
      <c r="Q85" s="74"/>
      <c r="R85" s="74"/>
      <c r="S85" s="74"/>
      <c r="T85" s="74"/>
      <c r="U85" s="74"/>
      <c r="V85" s="74"/>
      <c r="W85" s="74"/>
      <c r="X85" s="74"/>
      <c r="Y85" s="74"/>
      <c r="Z85" s="74"/>
      <c r="AA85" s="74"/>
      <c r="AB85" s="75"/>
    </row>
    <row r="86" spans="15:28">
      <c r="O86" s="16"/>
      <c r="P86" s="76"/>
      <c r="Q86" s="74"/>
      <c r="R86" s="74"/>
      <c r="S86" s="74"/>
      <c r="T86" s="74"/>
      <c r="U86" s="74"/>
      <c r="V86" s="74"/>
      <c r="W86" s="74"/>
      <c r="X86" s="74"/>
      <c r="Y86" s="74"/>
      <c r="Z86" s="74"/>
      <c r="AA86" s="74"/>
      <c r="AB86" s="75"/>
    </row>
    <row r="87" spans="15:28">
      <c r="O87" s="16"/>
      <c r="P87" s="76"/>
      <c r="Q87" s="74"/>
      <c r="R87" s="74"/>
      <c r="S87" s="74"/>
      <c r="T87" s="74"/>
      <c r="U87" s="74"/>
      <c r="V87" s="74"/>
      <c r="W87" s="74"/>
      <c r="X87" s="74"/>
      <c r="Y87" s="74"/>
      <c r="Z87" s="74"/>
      <c r="AA87" s="74"/>
      <c r="AB87" s="75"/>
    </row>
    <row r="88" spans="15:28">
      <c r="O88" s="16"/>
      <c r="P88" s="76"/>
      <c r="Q88" s="74"/>
      <c r="R88" s="74"/>
      <c r="S88" s="74"/>
      <c r="T88" s="74"/>
      <c r="U88" s="74"/>
      <c r="V88" s="74"/>
      <c r="W88" s="74"/>
      <c r="X88" s="74"/>
      <c r="Y88" s="74"/>
      <c r="Z88" s="74"/>
      <c r="AA88" s="74"/>
      <c r="AB88" s="75"/>
    </row>
    <row r="89" spans="15:28">
      <c r="O89" s="16"/>
      <c r="P89" s="76"/>
      <c r="Q89" s="74"/>
      <c r="R89" s="74"/>
      <c r="S89" s="74"/>
      <c r="T89" s="74"/>
      <c r="U89" s="74"/>
      <c r="V89" s="74"/>
      <c r="W89" s="74"/>
      <c r="X89" s="74"/>
      <c r="Y89" s="74"/>
      <c r="Z89" s="74"/>
      <c r="AA89" s="74"/>
      <c r="AB89" s="75"/>
    </row>
    <row r="90" spans="15:28">
      <c r="O90" s="16"/>
      <c r="P90" s="76"/>
      <c r="Q90" s="74"/>
      <c r="R90" s="74"/>
      <c r="S90" s="74"/>
      <c r="T90" s="74"/>
      <c r="U90" s="74"/>
      <c r="V90" s="74"/>
      <c r="W90" s="74"/>
      <c r="X90" s="74"/>
      <c r="Y90" s="74"/>
      <c r="Z90" s="74"/>
      <c r="AA90" s="74"/>
      <c r="AB90" s="75"/>
    </row>
    <row r="91" spans="15:28">
      <c r="O91" s="16"/>
      <c r="P91" s="76"/>
      <c r="Q91" s="74"/>
      <c r="R91" s="74"/>
      <c r="S91" s="74"/>
      <c r="T91" s="74"/>
      <c r="U91" s="74"/>
      <c r="V91" s="74"/>
      <c r="W91" s="74"/>
      <c r="X91" s="74"/>
      <c r="Y91" s="74"/>
      <c r="Z91" s="74"/>
      <c r="AA91" s="74"/>
      <c r="AB91" s="75"/>
    </row>
    <row r="92" spans="15:28">
      <c r="O92" s="16"/>
      <c r="P92" s="76"/>
      <c r="Q92" s="74"/>
      <c r="R92" s="74"/>
      <c r="S92" s="74"/>
      <c r="T92" s="74"/>
      <c r="U92" s="74"/>
      <c r="V92" s="74"/>
      <c r="W92" s="74"/>
      <c r="X92" s="74"/>
      <c r="Y92" s="74"/>
      <c r="Z92" s="74"/>
      <c r="AA92" s="74"/>
      <c r="AB92" s="75"/>
    </row>
    <row r="93" spans="15:28">
      <c r="O93" s="16"/>
      <c r="P93" s="76"/>
      <c r="Q93" s="74"/>
      <c r="R93" s="74"/>
      <c r="S93" s="74"/>
      <c r="T93" s="74"/>
      <c r="U93" s="74"/>
      <c r="V93" s="74"/>
      <c r="W93" s="74"/>
      <c r="X93" s="74"/>
      <c r="Y93" s="74"/>
      <c r="Z93" s="74"/>
      <c r="AA93" s="74"/>
      <c r="AB93" s="75"/>
    </row>
    <row r="94" spans="15:28">
      <c r="O94" s="16"/>
      <c r="P94" s="76"/>
      <c r="Q94" s="74"/>
      <c r="R94" s="74"/>
      <c r="S94" s="74"/>
      <c r="T94" s="74"/>
      <c r="U94" s="74"/>
      <c r="V94" s="74"/>
      <c r="W94" s="74"/>
      <c r="X94" s="74"/>
      <c r="Y94" s="74"/>
      <c r="Z94" s="74"/>
      <c r="AA94" s="74"/>
      <c r="AB94" s="75"/>
    </row>
    <row r="95" spans="15:28">
      <c r="O95" s="16"/>
      <c r="P95" s="76"/>
      <c r="Q95" s="74"/>
      <c r="R95" s="74"/>
      <c r="S95" s="74"/>
      <c r="T95" s="74"/>
      <c r="U95" s="74"/>
      <c r="V95" s="74"/>
      <c r="W95" s="74"/>
      <c r="X95" s="74"/>
      <c r="Y95" s="74"/>
      <c r="Z95" s="74"/>
      <c r="AA95" s="74"/>
      <c r="AB95" s="75"/>
    </row>
    <row r="96" spans="15:28">
      <c r="O96" s="16"/>
      <c r="P96" s="76"/>
      <c r="Q96" s="74"/>
      <c r="R96" s="74"/>
      <c r="S96" s="74"/>
      <c r="T96" s="74"/>
      <c r="U96" s="74"/>
      <c r="V96" s="74"/>
      <c r="W96" s="74"/>
      <c r="X96" s="74"/>
      <c r="Y96" s="74"/>
      <c r="Z96" s="74"/>
      <c r="AA96" s="74"/>
      <c r="AB96" s="75"/>
    </row>
    <row r="97" spans="15:28">
      <c r="O97" s="16"/>
      <c r="P97" s="76"/>
      <c r="Q97" s="74"/>
      <c r="R97" s="74"/>
      <c r="S97" s="74"/>
      <c r="T97" s="74"/>
      <c r="U97" s="74"/>
      <c r="V97" s="74"/>
      <c r="W97" s="74"/>
      <c r="X97" s="74"/>
      <c r="Y97" s="74"/>
      <c r="Z97" s="74"/>
      <c r="AA97" s="74"/>
      <c r="AB97" s="75"/>
    </row>
    <row r="98" spans="15:28">
      <c r="O98" s="16"/>
      <c r="P98" s="76"/>
      <c r="Q98" s="74"/>
      <c r="R98" s="74"/>
      <c r="S98" s="74"/>
      <c r="T98" s="74"/>
      <c r="U98" s="74"/>
      <c r="V98" s="74"/>
      <c r="W98" s="74"/>
      <c r="X98" s="74"/>
      <c r="Y98" s="74"/>
      <c r="Z98" s="74"/>
      <c r="AA98" s="74"/>
      <c r="AB98" s="75"/>
    </row>
    <row r="99" spans="15:28">
      <c r="O99" s="16"/>
      <c r="P99" s="76"/>
      <c r="Q99" s="74"/>
      <c r="R99" s="74"/>
      <c r="S99" s="74"/>
      <c r="T99" s="74"/>
      <c r="U99" s="74"/>
      <c r="V99" s="74"/>
      <c r="W99" s="74"/>
      <c r="X99" s="74"/>
      <c r="Y99" s="74"/>
      <c r="Z99" s="74"/>
      <c r="AA99" s="74"/>
      <c r="AB99" s="75"/>
    </row>
    <row r="100" spans="15:28">
      <c r="O100" s="16"/>
      <c r="P100" s="76"/>
      <c r="Q100" s="74"/>
      <c r="R100" s="74"/>
      <c r="S100" s="74"/>
      <c r="T100" s="74"/>
      <c r="U100" s="74"/>
      <c r="V100" s="74"/>
      <c r="W100" s="74"/>
      <c r="X100" s="74"/>
      <c r="Y100" s="74"/>
      <c r="Z100" s="74"/>
      <c r="AA100" s="74"/>
      <c r="AB100" s="75"/>
    </row>
    <row r="101" spans="15:28">
      <c r="O101" s="16"/>
      <c r="P101" s="76"/>
      <c r="Q101" s="74"/>
      <c r="R101" s="74"/>
      <c r="S101" s="74"/>
      <c r="T101" s="74"/>
      <c r="U101" s="74"/>
      <c r="V101" s="74"/>
      <c r="W101" s="74"/>
      <c r="X101" s="74"/>
      <c r="Y101" s="74"/>
      <c r="Z101" s="74"/>
      <c r="AA101" s="74"/>
      <c r="AB101" s="75"/>
    </row>
    <row r="102" spans="15:28">
      <c r="O102" s="16"/>
      <c r="P102" s="76"/>
      <c r="Q102" s="74"/>
      <c r="R102" s="74"/>
      <c r="S102" s="74"/>
      <c r="T102" s="74"/>
      <c r="U102" s="74"/>
      <c r="V102" s="74"/>
      <c r="W102" s="74"/>
      <c r="X102" s="74"/>
      <c r="Y102" s="74"/>
      <c r="Z102" s="74"/>
      <c r="AA102" s="74"/>
      <c r="AB102" s="75"/>
    </row>
    <row r="103" spans="15:28">
      <c r="O103" s="16"/>
      <c r="P103" s="76"/>
      <c r="Q103" s="74"/>
      <c r="R103" s="74"/>
      <c r="S103" s="74"/>
      <c r="T103" s="74"/>
      <c r="U103" s="74"/>
      <c r="V103" s="74"/>
      <c r="W103" s="74"/>
      <c r="X103" s="74"/>
      <c r="Y103" s="74"/>
      <c r="Z103" s="74"/>
      <c r="AA103" s="74"/>
      <c r="AB103" s="75"/>
    </row>
    <row r="104" spans="15:28">
      <c r="O104" s="16"/>
      <c r="P104" s="76"/>
      <c r="Q104" s="74"/>
      <c r="R104" s="74"/>
      <c r="S104" s="74"/>
      <c r="T104" s="74"/>
      <c r="U104" s="74"/>
      <c r="V104" s="74"/>
      <c r="W104" s="74"/>
      <c r="X104" s="74"/>
      <c r="Y104" s="74"/>
      <c r="Z104" s="74"/>
      <c r="AA104" s="74"/>
      <c r="AB104" s="75"/>
    </row>
    <row r="105" spans="15:28">
      <c r="O105" s="16"/>
      <c r="P105" s="76"/>
      <c r="Q105" s="74"/>
      <c r="R105" s="74"/>
      <c r="S105" s="74"/>
      <c r="T105" s="74"/>
      <c r="U105" s="74"/>
      <c r="V105" s="74"/>
      <c r="W105" s="74"/>
      <c r="X105" s="74"/>
      <c r="Y105" s="74"/>
      <c r="Z105" s="74"/>
      <c r="AA105" s="74"/>
      <c r="AB105" s="75"/>
    </row>
    <row r="106" spans="15:28">
      <c r="O106" s="16"/>
      <c r="P106" s="76"/>
      <c r="Q106" s="74"/>
      <c r="R106" s="74"/>
      <c r="S106" s="74"/>
      <c r="T106" s="74"/>
      <c r="U106" s="74"/>
      <c r="V106" s="74"/>
      <c r="W106" s="74"/>
      <c r="X106" s="74"/>
      <c r="Y106" s="74"/>
      <c r="Z106" s="74"/>
      <c r="AA106" s="74"/>
      <c r="AB106" s="75"/>
    </row>
    <row r="107" spans="15:28">
      <c r="O107" s="16"/>
      <c r="P107" s="76"/>
      <c r="Q107" s="74"/>
      <c r="R107" s="74"/>
      <c r="S107" s="74"/>
      <c r="T107" s="74"/>
      <c r="U107" s="74"/>
      <c r="V107" s="74"/>
      <c r="W107" s="74"/>
      <c r="X107" s="74"/>
      <c r="Y107" s="74"/>
      <c r="Z107" s="74"/>
      <c r="AA107" s="74"/>
      <c r="AB107" s="75"/>
    </row>
    <row r="108" spans="15:28">
      <c r="O108" s="16"/>
      <c r="P108" s="76"/>
      <c r="Q108" s="74"/>
      <c r="R108" s="74"/>
      <c r="S108" s="74"/>
      <c r="T108" s="74"/>
      <c r="U108" s="74"/>
      <c r="V108" s="74"/>
      <c r="W108" s="74"/>
      <c r="X108" s="74"/>
      <c r="Y108" s="74"/>
      <c r="Z108" s="74"/>
      <c r="AA108" s="74"/>
      <c r="AB108" s="75"/>
    </row>
    <row r="109" spans="15:28">
      <c r="O109" s="16"/>
      <c r="P109" s="76"/>
      <c r="Q109" s="74"/>
      <c r="R109" s="74"/>
      <c r="S109" s="74"/>
      <c r="T109" s="74"/>
      <c r="U109" s="74"/>
      <c r="V109" s="74"/>
      <c r="W109" s="74"/>
      <c r="X109" s="74"/>
      <c r="Y109" s="74"/>
      <c r="Z109" s="74"/>
      <c r="AA109" s="74"/>
      <c r="AB109" s="75"/>
    </row>
    <row r="110" spans="15:28">
      <c r="O110" s="16"/>
      <c r="P110" s="76"/>
      <c r="Q110" s="74"/>
      <c r="R110" s="74"/>
      <c r="S110" s="74"/>
      <c r="T110" s="74"/>
      <c r="U110" s="74"/>
      <c r="V110" s="74"/>
      <c r="W110" s="74"/>
      <c r="X110" s="74"/>
      <c r="Y110" s="74"/>
      <c r="Z110" s="74"/>
      <c r="AA110" s="74"/>
      <c r="AB110" s="75"/>
    </row>
    <row r="111" spans="15:28">
      <c r="O111" s="16"/>
      <c r="P111" s="76"/>
      <c r="Q111" s="74"/>
      <c r="R111" s="74"/>
      <c r="S111" s="74"/>
      <c r="T111" s="74"/>
      <c r="U111" s="74"/>
      <c r="V111" s="74"/>
      <c r="W111" s="74"/>
      <c r="X111" s="74"/>
      <c r="Y111" s="74"/>
      <c r="Z111" s="74"/>
      <c r="AA111" s="74"/>
      <c r="AB111" s="75"/>
    </row>
    <row r="112" spans="15:28">
      <c r="O112" s="16"/>
      <c r="P112" s="76"/>
      <c r="Q112" s="74"/>
      <c r="R112" s="74"/>
      <c r="S112" s="74"/>
      <c r="T112" s="74"/>
      <c r="U112" s="74"/>
      <c r="V112" s="74"/>
      <c r="W112" s="74"/>
      <c r="X112" s="74"/>
      <c r="Y112" s="74"/>
      <c r="Z112" s="74"/>
      <c r="AA112" s="74"/>
      <c r="AB112" s="75"/>
    </row>
    <row r="113" spans="15:28">
      <c r="O113" s="16"/>
      <c r="P113" s="76"/>
      <c r="Q113" s="74"/>
      <c r="R113" s="74"/>
      <c r="S113" s="74"/>
      <c r="T113" s="74"/>
      <c r="U113" s="74"/>
      <c r="V113" s="74"/>
      <c r="W113" s="74"/>
      <c r="X113" s="74"/>
      <c r="Y113" s="74"/>
      <c r="Z113" s="74"/>
      <c r="AA113" s="74"/>
      <c r="AB113" s="75"/>
    </row>
    <row r="114" spans="15:28">
      <c r="O114" s="16"/>
      <c r="P114" s="76"/>
      <c r="Q114" s="74"/>
      <c r="R114" s="74"/>
      <c r="S114" s="74"/>
      <c r="T114" s="74"/>
      <c r="U114" s="74"/>
      <c r="V114" s="74"/>
      <c r="W114" s="74"/>
      <c r="X114" s="74"/>
      <c r="Y114" s="74"/>
      <c r="Z114" s="74"/>
      <c r="AA114" s="74"/>
      <c r="AB114" s="75"/>
    </row>
    <row r="115" spans="15:28">
      <c r="O115" s="16"/>
      <c r="P115" s="76"/>
      <c r="Q115" s="74"/>
      <c r="R115" s="74"/>
      <c r="S115" s="74"/>
      <c r="T115" s="74"/>
      <c r="U115" s="74"/>
      <c r="V115" s="74"/>
      <c r="W115" s="74"/>
      <c r="X115" s="74"/>
      <c r="Y115" s="74"/>
      <c r="Z115" s="74"/>
      <c r="AA115" s="74"/>
      <c r="AB115" s="75"/>
    </row>
    <row r="116" spans="15:28">
      <c r="O116" s="16"/>
      <c r="P116" s="76"/>
      <c r="Q116" s="74"/>
      <c r="R116" s="74"/>
      <c r="S116" s="74"/>
      <c r="T116" s="74"/>
      <c r="U116" s="74"/>
      <c r="V116" s="74"/>
      <c r="W116" s="74"/>
      <c r="X116" s="74"/>
      <c r="Y116" s="74"/>
      <c r="Z116" s="74"/>
      <c r="AA116" s="74"/>
      <c r="AB116" s="75"/>
    </row>
    <row r="117" spans="15:28">
      <c r="O117" s="16"/>
      <c r="P117" s="76"/>
      <c r="Q117" s="74"/>
      <c r="R117" s="74"/>
      <c r="S117" s="74"/>
      <c r="T117" s="74"/>
      <c r="U117" s="74"/>
      <c r="V117" s="74"/>
      <c r="W117" s="74"/>
      <c r="X117" s="74"/>
      <c r="Y117" s="74"/>
      <c r="Z117" s="74"/>
      <c r="AA117" s="74"/>
      <c r="AB117" s="75"/>
    </row>
    <row r="118" spans="15:28">
      <c r="O118" s="16"/>
      <c r="P118" s="76"/>
      <c r="Q118" s="74"/>
      <c r="R118" s="74"/>
      <c r="S118" s="74"/>
      <c r="T118" s="74"/>
      <c r="U118" s="74"/>
      <c r="V118" s="74"/>
      <c r="W118" s="74"/>
      <c r="X118" s="74"/>
      <c r="Y118" s="74"/>
      <c r="Z118" s="74"/>
      <c r="AA118" s="74"/>
      <c r="AB118" s="75"/>
    </row>
    <row r="119" spans="15:28">
      <c r="O119" s="16"/>
      <c r="P119" s="76"/>
      <c r="Q119" s="74"/>
      <c r="R119" s="74"/>
      <c r="S119" s="74"/>
      <c r="T119" s="74"/>
      <c r="U119" s="74"/>
      <c r="V119" s="74"/>
      <c r="W119" s="74"/>
      <c r="X119" s="74"/>
      <c r="Y119" s="74"/>
      <c r="Z119" s="74"/>
      <c r="AA119" s="74"/>
      <c r="AB119" s="75"/>
    </row>
    <row r="120" spans="15:28">
      <c r="O120" s="16"/>
      <c r="P120" s="76"/>
      <c r="Q120" s="74"/>
      <c r="R120" s="74"/>
      <c r="S120" s="74"/>
      <c r="T120" s="74"/>
      <c r="U120" s="74"/>
      <c r="V120" s="74"/>
      <c r="W120" s="74"/>
      <c r="X120" s="74"/>
      <c r="Y120" s="74"/>
      <c r="Z120" s="74"/>
      <c r="AA120" s="74"/>
      <c r="AB120" s="75"/>
    </row>
    <row r="121" spans="15:28">
      <c r="O121" s="16"/>
      <c r="P121" s="76"/>
      <c r="Q121" s="74"/>
      <c r="R121" s="74"/>
      <c r="S121" s="74"/>
      <c r="T121" s="74"/>
      <c r="U121" s="74"/>
      <c r="V121" s="74"/>
      <c r="W121" s="74"/>
      <c r="X121" s="74"/>
      <c r="Y121" s="74"/>
      <c r="Z121" s="74"/>
      <c r="AA121" s="74"/>
      <c r="AB121" s="75"/>
    </row>
    <row r="122" spans="15:28">
      <c r="O122" s="16"/>
      <c r="P122" s="76"/>
      <c r="Q122" s="74"/>
      <c r="R122" s="74"/>
      <c r="S122" s="74"/>
      <c r="T122" s="74"/>
      <c r="U122" s="74"/>
      <c r="V122" s="74"/>
      <c r="W122" s="74"/>
      <c r="X122" s="74"/>
      <c r="Y122" s="74"/>
      <c r="Z122" s="74"/>
      <c r="AA122" s="74"/>
      <c r="AB122" s="75"/>
    </row>
    <row r="123" spans="15:28">
      <c r="O123" s="16"/>
      <c r="P123" s="76"/>
      <c r="Q123" s="74"/>
      <c r="R123" s="74"/>
      <c r="S123" s="74"/>
      <c r="T123" s="74"/>
      <c r="U123" s="74"/>
      <c r="V123" s="74"/>
      <c r="W123" s="74"/>
      <c r="X123" s="74"/>
      <c r="Y123" s="74"/>
      <c r="Z123" s="74"/>
      <c r="AA123" s="74"/>
      <c r="AB123" s="75"/>
    </row>
    <row r="124" spans="15:28">
      <c r="O124" s="16"/>
      <c r="P124" s="76"/>
      <c r="Q124" s="74"/>
      <c r="R124" s="74"/>
      <c r="S124" s="74"/>
      <c r="T124" s="74"/>
      <c r="U124" s="74"/>
      <c r="V124" s="74"/>
      <c r="W124" s="74"/>
      <c r="X124" s="74"/>
      <c r="Y124" s="74"/>
      <c r="Z124" s="74"/>
      <c r="AA124" s="74"/>
      <c r="AB124" s="75"/>
    </row>
    <row r="125" spans="15:28">
      <c r="O125" s="16"/>
      <c r="P125" s="76"/>
      <c r="Q125" s="74"/>
      <c r="R125" s="74"/>
      <c r="S125" s="74"/>
      <c r="T125" s="74"/>
      <c r="U125" s="74"/>
      <c r="V125" s="74"/>
      <c r="W125" s="74"/>
      <c r="X125" s="74"/>
      <c r="Y125" s="74"/>
      <c r="Z125" s="74"/>
      <c r="AA125" s="74"/>
      <c r="AB125" s="75"/>
    </row>
    <row r="126" spans="15:28">
      <c r="O126" s="16"/>
      <c r="P126" s="76"/>
      <c r="Q126" s="74"/>
      <c r="R126" s="74"/>
      <c r="S126" s="74"/>
      <c r="T126" s="74"/>
      <c r="U126" s="74"/>
      <c r="V126" s="74"/>
      <c r="W126" s="74"/>
      <c r="X126" s="74"/>
      <c r="Y126" s="74"/>
      <c r="Z126" s="74"/>
      <c r="AA126" s="74"/>
      <c r="AB126" s="75"/>
    </row>
    <row r="127" spans="15:28">
      <c r="O127" s="16"/>
      <c r="P127" s="76"/>
      <c r="Q127" s="74"/>
      <c r="R127" s="74"/>
      <c r="S127" s="74"/>
      <c r="T127" s="74"/>
      <c r="U127" s="74"/>
      <c r="V127" s="74"/>
      <c r="W127" s="74"/>
      <c r="X127" s="74"/>
      <c r="Y127" s="74"/>
      <c r="Z127" s="74"/>
      <c r="AA127" s="74"/>
      <c r="AB127" s="75"/>
    </row>
    <row r="128" spans="15:28">
      <c r="O128" s="16"/>
      <c r="P128" s="76"/>
      <c r="Q128" s="74"/>
      <c r="R128" s="74"/>
      <c r="S128" s="74"/>
      <c r="T128" s="74"/>
      <c r="U128" s="74"/>
      <c r="V128" s="74"/>
      <c r="W128" s="74"/>
      <c r="X128" s="74"/>
      <c r="Y128" s="74"/>
      <c r="Z128" s="74"/>
      <c r="AA128" s="74"/>
      <c r="AB128" s="75"/>
    </row>
    <row r="129" spans="15:28">
      <c r="O129" s="16"/>
      <c r="P129" s="76"/>
      <c r="Q129" s="74"/>
      <c r="R129" s="74"/>
      <c r="S129" s="74"/>
      <c r="T129" s="74"/>
      <c r="U129" s="74"/>
      <c r="V129" s="74"/>
      <c r="W129" s="74"/>
      <c r="X129" s="74"/>
      <c r="Y129" s="74"/>
      <c r="Z129" s="74"/>
      <c r="AA129" s="74"/>
      <c r="AB129" s="75"/>
    </row>
    <row r="130" spans="15:28">
      <c r="O130" s="16"/>
      <c r="P130" s="76"/>
      <c r="Q130" s="74"/>
      <c r="R130" s="74"/>
      <c r="S130" s="74"/>
      <c r="T130" s="74"/>
      <c r="U130" s="74"/>
      <c r="V130" s="74"/>
      <c r="W130" s="74"/>
      <c r="X130" s="74"/>
      <c r="Y130" s="74"/>
      <c r="Z130" s="74"/>
      <c r="AA130" s="74"/>
      <c r="AB130" s="75"/>
    </row>
    <row r="131" spans="15:28">
      <c r="O131" s="16"/>
      <c r="P131" s="76"/>
      <c r="Q131" s="74"/>
      <c r="R131" s="74"/>
      <c r="S131" s="74"/>
      <c r="T131" s="74"/>
      <c r="U131" s="74"/>
      <c r="V131" s="74"/>
      <c r="W131" s="74"/>
      <c r="X131" s="74"/>
      <c r="Y131" s="74"/>
      <c r="Z131" s="74"/>
      <c r="AA131" s="74"/>
      <c r="AB131" s="75"/>
    </row>
    <row r="132" spans="15:28">
      <c r="O132" s="16"/>
      <c r="P132" s="76"/>
      <c r="Q132" s="74"/>
      <c r="R132" s="74"/>
      <c r="S132" s="74"/>
      <c r="T132" s="74"/>
      <c r="U132" s="74"/>
      <c r="V132" s="74"/>
      <c r="W132" s="74"/>
      <c r="X132" s="74"/>
      <c r="Y132" s="74"/>
      <c r="Z132" s="74"/>
      <c r="AA132" s="74"/>
      <c r="AB132" s="75"/>
    </row>
    <row r="133" spans="15:28">
      <c r="O133" s="16"/>
      <c r="P133" s="76"/>
      <c r="Q133" s="74"/>
      <c r="R133" s="74"/>
      <c r="S133" s="74"/>
      <c r="T133" s="74"/>
      <c r="U133" s="74"/>
      <c r="V133" s="74"/>
      <c r="W133" s="74"/>
      <c r="X133" s="74"/>
      <c r="Y133" s="74"/>
      <c r="Z133" s="74"/>
      <c r="AA133" s="74"/>
      <c r="AB133" s="75"/>
    </row>
    <row r="134" spans="15:28">
      <c r="O134" s="16"/>
      <c r="P134" s="76"/>
      <c r="Q134" s="74"/>
      <c r="R134" s="74"/>
      <c r="S134" s="74"/>
      <c r="T134" s="74"/>
      <c r="U134" s="74"/>
      <c r="V134" s="74"/>
      <c r="W134" s="74"/>
      <c r="X134" s="74"/>
      <c r="Y134" s="74"/>
      <c r="Z134" s="74"/>
      <c r="AA134" s="74"/>
      <c r="AB134" s="75"/>
    </row>
    <row r="135" spans="15:28">
      <c r="O135" s="16"/>
      <c r="P135" s="76"/>
      <c r="Q135" s="74"/>
      <c r="R135" s="74"/>
      <c r="S135" s="74"/>
      <c r="T135" s="74"/>
      <c r="U135" s="74"/>
      <c r="V135" s="74"/>
      <c r="W135" s="74"/>
      <c r="X135" s="74"/>
      <c r="Y135" s="74"/>
      <c r="Z135" s="74"/>
      <c r="AA135" s="74"/>
      <c r="AB135" s="75"/>
    </row>
    <row r="136" spans="15:28">
      <c r="O136" s="16"/>
      <c r="P136" s="76"/>
      <c r="Q136" s="74"/>
      <c r="R136" s="74"/>
      <c r="S136" s="74"/>
      <c r="T136" s="74"/>
      <c r="U136" s="74"/>
      <c r="V136" s="74"/>
      <c r="W136" s="74"/>
      <c r="X136" s="74"/>
      <c r="Y136" s="74"/>
      <c r="Z136" s="74"/>
      <c r="AA136" s="74"/>
      <c r="AB136" s="75"/>
    </row>
    <row r="137" spans="15:28">
      <c r="O137" s="16"/>
      <c r="P137" s="76"/>
      <c r="Q137" s="74"/>
      <c r="R137" s="74"/>
      <c r="S137" s="74"/>
      <c r="T137" s="74"/>
      <c r="U137" s="74"/>
      <c r="V137" s="74"/>
      <c r="W137" s="74"/>
      <c r="X137" s="74"/>
      <c r="Y137" s="74"/>
      <c r="Z137" s="74"/>
      <c r="AA137" s="74"/>
      <c r="AB137" s="75"/>
    </row>
    <row r="138" spans="15:28">
      <c r="O138" s="16"/>
      <c r="P138" s="76"/>
      <c r="Q138" s="74"/>
      <c r="R138" s="74"/>
      <c r="S138" s="74"/>
      <c r="T138" s="74"/>
      <c r="U138" s="74"/>
      <c r="V138" s="74"/>
      <c r="W138" s="74"/>
      <c r="X138" s="74"/>
      <c r="Y138" s="74"/>
      <c r="Z138" s="74"/>
      <c r="AA138" s="74"/>
      <c r="AB138" s="75"/>
    </row>
    <row r="139" spans="15:28">
      <c r="O139" s="16"/>
      <c r="P139" s="76"/>
      <c r="Q139" s="74"/>
      <c r="R139" s="74"/>
      <c r="S139" s="74"/>
      <c r="T139" s="74"/>
      <c r="U139" s="74"/>
      <c r="V139" s="74"/>
      <c r="W139" s="74"/>
      <c r="X139" s="74"/>
      <c r="Y139" s="74"/>
      <c r="Z139" s="74"/>
      <c r="AA139" s="74"/>
      <c r="AB139" s="75"/>
    </row>
    <row r="140" spans="15:28">
      <c r="O140" s="16"/>
      <c r="P140" s="76"/>
      <c r="Q140" s="74"/>
      <c r="R140" s="74"/>
      <c r="S140" s="74"/>
      <c r="T140" s="74"/>
      <c r="U140" s="74"/>
      <c r="V140" s="74"/>
      <c r="W140" s="74"/>
      <c r="X140" s="74"/>
      <c r="Y140" s="74"/>
      <c r="Z140" s="74"/>
      <c r="AA140" s="74"/>
      <c r="AB140" s="75"/>
    </row>
    <row r="141" spans="15:28">
      <c r="O141" s="16"/>
      <c r="P141" s="76"/>
      <c r="Q141" s="74"/>
      <c r="R141" s="74"/>
      <c r="S141" s="74"/>
      <c r="T141" s="74"/>
      <c r="U141" s="74"/>
      <c r="V141" s="74"/>
      <c r="W141" s="74"/>
      <c r="X141" s="74"/>
      <c r="Y141" s="74"/>
      <c r="Z141" s="74"/>
      <c r="AA141" s="74"/>
      <c r="AB141" s="75"/>
    </row>
    <row r="142" spans="15:28">
      <c r="O142" s="16"/>
      <c r="P142" s="76"/>
      <c r="Q142" s="74"/>
      <c r="R142" s="74"/>
      <c r="S142" s="74"/>
      <c r="T142" s="74"/>
      <c r="U142" s="74"/>
      <c r="V142" s="74"/>
      <c r="W142" s="74"/>
      <c r="X142" s="74"/>
      <c r="Y142" s="74"/>
      <c r="Z142" s="74"/>
      <c r="AA142" s="74"/>
      <c r="AB142" s="75"/>
    </row>
    <row r="143" spans="15:28">
      <c r="O143" s="16"/>
      <c r="P143" s="76"/>
      <c r="Q143" s="74"/>
      <c r="R143" s="74"/>
      <c r="S143" s="74"/>
      <c r="T143" s="74"/>
      <c r="U143" s="74"/>
      <c r="V143" s="74"/>
      <c r="W143" s="74"/>
      <c r="X143" s="74"/>
      <c r="Y143" s="74"/>
      <c r="Z143" s="74"/>
      <c r="AA143" s="74"/>
      <c r="AB143" s="75"/>
    </row>
    <row r="144" spans="15:28">
      <c r="O144" s="16"/>
      <c r="P144" s="76"/>
      <c r="Q144" s="74"/>
      <c r="R144" s="74"/>
      <c r="S144" s="74"/>
      <c r="T144" s="74"/>
      <c r="U144" s="74"/>
      <c r="V144" s="74"/>
      <c r="W144" s="74"/>
      <c r="X144" s="74"/>
      <c r="Y144" s="74"/>
      <c r="Z144" s="74"/>
      <c r="AA144" s="74"/>
      <c r="AB144" s="75"/>
    </row>
    <row r="145" spans="15:28">
      <c r="O145" s="16"/>
      <c r="P145" s="76"/>
      <c r="Q145" s="74"/>
      <c r="R145" s="74"/>
      <c r="S145" s="74"/>
      <c r="T145" s="74"/>
      <c r="U145" s="74"/>
      <c r="V145" s="74"/>
      <c r="W145" s="74"/>
      <c r="X145" s="74"/>
      <c r="Y145" s="74"/>
      <c r="Z145" s="74"/>
      <c r="AA145" s="74"/>
      <c r="AB145" s="75"/>
    </row>
    <row r="146" spans="15:28">
      <c r="O146" s="16"/>
      <c r="P146" s="76"/>
      <c r="Q146" s="74"/>
      <c r="R146" s="74"/>
      <c r="S146" s="74"/>
      <c r="T146" s="74"/>
      <c r="U146" s="74"/>
      <c r="V146" s="74"/>
      <c r="W146" s="74"/>
      <c r="X146" s="74"/>
      <c r="Y146" s="74"/>
      <c r="Z146" s="74"/>
      <c r="AA146" s="74"/>
      <c r="AB146" s="75"/>
    </row>
    <row r="147" spans="15:28">
      <c r="O147" s="16"/>
      <c r="P147" s="76"/>
      <c r="Q147" s="74"/>
      <c r="R147" s="74"/>
      <c r="S147" s="74"/>
      <c r="T147" s="74"/>
      <c r="U147" s="74"/>
      <c r="V147" s="74"/>
      <c r="W147" s="74"/>
      <c r="X147" s="74"/>
      <c r="Y147" s="74"/>
      <c r="Z147" s="74"/>
      <c r="AA147" s="74"/>
      <c r="AB147" s="75"/>
    </row>
    <row r="148" spans="15:28">
      <c r="O148" s="16"/>
      <c r="P148" s="76"/>
      <c r="Q148" s="74"/>
      <c r="R148" s="74"/>
      <c r="S148" s="74"/>
      <c r="T148" s="74"/>
      <c r="U148" s="74"/>
      <c r="V148" s="74"/>
      <c r="W148" s="74"/>
      <c r="X148" s="74"/>
      <c r="Y148" s="74"/>
      <c r="Z148" s="74"/>
      <c r="AA148" s="74"/>
      <c r="AB148" s="75"/>
    </row>
    <row r="149" spans="15:28">
      <c r="O149" s="16"/>
      <c r="P149" s="76"/>
      <c r="Q149" s="74"/>
      <c r="R149" s="74"/>
      <c r="S149" s="74"/>
      <c r="T149" s="74"/>
      <c r="U149" s="74"/>
      <c r="V149" s="74"/>
      <c r="W149" s="74"/>
      <c r="X149" s="74"/>
      <c r="Y149" s="74"/>
      <c r="Z149" s="74"/>
      <c r="AA149" s="74"/>
      <c r="AB149" s="75"/>
    </row>
    <row r="150" spans="15:28">
      <c r="O150" s="16"/>
      <c r="P150" s="76"/>
      <c r="Q150" s="74"/>
      <c r="R150" s="74"/>
      <c r="S150" s="74"/>
      <c r="T150" s="74"/>
      <c r="U150" s="74"/>
      <c r="V150" s="74"/>
      <c r="W150" s="74"/>
      <c r="X150" s="74"/>
      <c r="Y150" s="74"/>
      <c r="Z150" s="74"/>
      <c r="AA150" s="74"/>
      <c r="AB150" s="75"/>
    </row>
    <row r="151" spans="15:28">
      <c r="O151" s="16"/>
      <c r="P151" s="76"/>
      <c r="Q151" s="74"/>
      <c r="R151" s="74"/>
      <c r="S151" s="74"/>
      <c r="T151" s="74"/>
      <c r="U151" s="74"/>
      <c r="V151" s="74"/>
      <c r="W151" s="74"/>
      <c r="X151" s="74"/>
      <c r="Y151" s="74"/>
      <c r="Z151" s="74"/>
      <c r="AA151" s="74"/>
      <c r="AB151" s="75"/>
    </row>
    <row r="152" spans="15:28">
      <c r="O152" s="16"/>
      <c r="P152" s="76"/>
      <c r="Q152" s="74"/>
      <c r="R152" s="74"/>
      <c r="S152" s="74"/>
      <c r="T152" s="74"/>
      <c r="U152" s="74"/>
      <c r="V152" s="74"/>
      <c r="W152" s="74"/>
      <c r="X152" s="74"/>
      <c r="Y152" s="74"/>
      <c r="Z152" s="74"/>
      <c r="AA152" s="74"/>
      <c r="AB152" s="75"/>
    </row>
    <row r="153" spans="15:28">
      <c r="O153" s="16"/>
      <c r="P153" s="76"/>
      <c r="Q153" s="74"/>
      <c r="R153" s="74"/>
      <c r="S153" s="74"/>
      <c r="T153" s="74"/>
      <c r="U153" s="74"/>
      <c r="V153" s="74"/>
      <c r="W153" s="74"/>
      <c r="X153" s="74"/>
      <c r="Y153" s="74"/>
      <c r="Z153" s="74"/>
      <c r="AA153" s="74"/>
      <c r="AB153" s="75"/>
    </row>
    <row r="154" spans="15:28">
      <c r="O154" s="16"/>
      <c r="P154" s="76"/>
      <c r="Q154" s="74"/>
      <c r="R154" s="74"/>
      <c r="S154" s="74"/>
      <c r="T154" s="74"/>
      <c r="U154" s="74"/>
      <c r="V154" s="74"/>
      <c r="W154" s="74"/>
      <c r="X154" s="74"/>
      <c r="Y154" s="74"/>
      <c r="Z154" s="74"/>
      <c r="AA154" s="74"/>
      <c r="AB154" s="75"/>
    </row>
    <row r="155" spans="15:28">
      <c r="O155" s="16"/>
      <c r="P155" s="76"/>
      <c r="Q155" s="74"/>
      <c r="R155" s="74"/>
      <c r="S155" s="74"/>
      <c r="T155" s="74"/>
      <c r="U155" s="74"/>
      <c r="V155" s="74"/>
      <c r="W155" s="74"/>
      <c r="X155" s="74"/>
      <c r="Y155" s="74"/>
      <c r="Z155" s="74"/>
      <c r="AA155" s="74"/>
      <c r="AB155" s="75"/>
    </row>
    <row r="156" spans="15:28">
      <c r="O156" s="16"/>
      <c r="P156" s="76"/>
      <c r="Q156" s="74"/>
      <c r="R156" s="74"/>
      <c r="S156" s="74"/>
      <c r="T156" s="74"/>
      <c r="U156" s="74"/>
      <c r="V156" s="74"/>
      <c r="W156" s="74"/>
      <c r="X156" s="74"/>
      <c r="Y156" s="74"/>
      <c r="Z156" s="74"/>
      <c r="AA156" s="74"/>
      <c r="AB156" s="75"/>
    </row>
    <row r="157" spans="15:28">
      <c r="O157" s="16"/>
      <c r="P157" s="76"/>
      <c r="Q157" s="74"/>
      <c r="R157" s="74"/>
      <c r="S157" s="74"/>
      <c r="T157" s="74"/>
      <c r="U157" s="74"/>
      <c r="V157" s="74"/>
      <c r="W157" s="74"/>
      <c r="X157" s="74"/>
      <c r="Y157" s="74"/>
      <c r="Z157" s="74"/>
      <c r="AA157" s="74"/>
      <c r="AB157" s="75"/>
    </row>
    <row r="158" spans="15:28">
      <c r="O158" s="16"/>
      <c r="P158" s="76"/>
      <c r="Q158" s="74"/>
      <c r="R158" s="74"/>
      <c r="S158" s="74"/>
      <c r="T158" s="74"/>
      <c r="U158" s="74"/>
      <c r="V158" s="74"/>
      <c r="W158" s="74"/>
      <c r="X158" s="74"/>
      <c r="Y158" s="74"/>
      <c r="Z158" s="74"/>
      <c r="AA158" s="74"/>
      <c r="AB158" s="75"/>
    </row>
    <row r="159" spans="15:28">
      <c r="O159" s="16"/>
      <c r="P159" s="76"/>
      <c r="Q159" s="74"/>
      <c r="R159" s="74"/>
      <c r="S159" s="74"/>
      <c r="T159" s="74"/>
      <c r="U159" s="74"/>
      <c r="V159" s="74"/>
      <c r="W159" s="74"/>
      <c r="X159" s="74"/>
      <c r="Y159" s="74"/>
      <c r="Z159" s="74"/>
      <c r="AA159" s="74"/>
      <c r="AB159" s="75"/>
    </row>
    <row r="160" spans="15:28">
      <c r="O160" s="16"/>
      <c r="P160" s="76"/>
      <c r="Q160" s="74"/>
      <c r="R160" s="74"/>
      <c r="S160" s="74"/>
      <c r="T160" s="74"/>
      <c r="U160" s="74"/>
      <c r="V160" s="74"/>
      <c r="W160" s="74"/>
      <c r="X160" s="74"/>
      <c r="Y160" s="74"/>
      <c r="Z160" s="74"/>
      <c r="AA160" s="74"/>
      <c r="AB160" s="75"/>
    </row>
    <row r="161" spans="15:28">
      <c r="O161" s="16"/>
      <c r="P161" s="76"/>
      <c r="Q161" s="74"/>
      <c r="R161" s="74"/>
      <c r="S161" s="74"/>
      <c r="T161" s="74"/>
      <c r="U161" s="74"/>
      <c r="V161" s="74"/>
      <c r="W161" s="74"/>
      <c r="X161" s="74"/>
      <c r="Y161" s="74"/>
      <c r="Z161" s="74"/>
      <c r="AA161" s="74"/>
      <c r="AB161" s="75"/>
    </row>
    <row r="162" spans="15:28">
      <c r="O162" s="16"/>
      <c r="P162" s="76"/>
      <c r="Q162" s="74"/>
      <c r="R162" s="74"/>
      <c r="S162" s="74"/>
      <c r="T162" s="74"/>
      <c r="U162" s="74"/>
      <c r="V162" s="74"/>
      <c r="W162" s="74"/>
      <c r="X162" s="74"/>
      <c r="Y162" s="74"/>
      <c r="Z162" s="74"/>
      <c r="AA162" s="74"/>
      <c r="AB162" s="75"/>
    </row>
    <row r="163" spans="15:28">
      <c r="O163" s="16"/>
      <c r="P163" s="76"/>
      <c r="Q163" s="74"/>
      <c r="R163" s="74"/>
      <c r="S163" s="74"/>
      <c r="T163" s="74"/>
      <c r="U163" s="74"/>
      <c r="V163" s="74"/>
      <c r="W163" s="74"/>
      <c r="X163" s="74"/>
      <c r="Y163" s="74"/>
      <c r="Z163" s="74"/>
      <c r="AA163" s="74"/>
      <c r="AB163" s="75"/>
    </row>
    <row r="164" spans="15:28">
      <c r="O164" s="16"/>
      <c r="P164" s="76"/>
      <c r="Q164" s="74"/>
      <c r="R164" s="74"/>
      <c r="S164" s="74"/>
      <c r="T164" s="74"/>
      <c r="U164" s="74"/>
      <c r="V164" s="74"/>
      <c r="W164" s="74"/>
      <c r="X164" s="74"/>
      <c r="Y164" s="74"/>
      <c r="Z164" s="74"/>
      <c r="AA164" s="74"/>
      <c r="AB164" s="75"/>
    </row>
    <row r="165" spans="15:28">
      <c r="O165" s="16"/>
      <c r="P165" s="76"/>
      <c r="Q165" s="74"/>
      <c r="R165" s="74"/>
      <c r="S165" s="74"/>
      <c r="T165" s="74"/>
      <c r="U165" s="74"/>
      <c r="V165" s="74"/>
      <c r="W165" s="74"/>
      <c r="X165" s="74"/>
      <c r="Y165" s="74"/>
      <c r="Z165" s="74"/>
      <c r="AA165" s="74"/>
      <c r="AB165" s="75"/>
    </row>
    <row r="166" spans="15:28">
      <c r="O166" s="16"/>
      <c r="P166" s="76"/>
      <c r="Q166" s="74"/>
      <c r="R166" s="74"/>
      <c r="S166" s="74"/>
      <c r="T166" s="74"/>
      <c r="U166" s="74"/>
      <c r="V166" s="74"/>
      <c r="W166" s="74"/>
      <c r="X166" s="74"/>
      <c r="Y166" s="74"/>
      <c r="Z166" s="74"/>
      <c r="AA166" s="74"/>
      <c r="AB166" s="75"/>
    </row>
    <row r="167" spans="15:28">
      <c r="O167" s="16"/>
      <c r="P167" s="76"/>
      <c r="Q167" s="74"/>
      <c r="R167" s="74"/>
      <c r="S167" s="74"/>
      <c r="T167" s="74"/>
      <c r="U167" s="74"/>
      <c r="V167" s="74"/>
      <c r="W167" s="74"/>
      <c r="X167" s="74"/>
      <c r="Y167" s="74"/>
      <c r="Z167" s="74"/>
      <c r="AA167" s="74"/>
      <c r="AB167" s="75"/>
    </row>
    <row r="168" spans="15:28">
      <c r="O168" s="16"/>
      <c r="P168" s="76"/>
      <c r="Q168" s="74"/>
      <c r="R168" s="74"/>
      <c r="S168" s="74"/>
      <c r="T168" s="74"/>
      <c r="U168" s="74"/>
      <c r="V168" s="74"/>
      <c r="W168" s="74"/>
      <c r="X168" s="74"/>
      <c r="Y168" s="74"/>
      <c r="Z168" s="74"/>
      <c r="AA168" s="74"/>
      <c r="AB168" s="75"/>
    </row>
    <row r="169" spans="15:28">
      <c r="O169" s="16"/>
      <c r="P169" s="76"/>
      <c r="Q169" s="74"/>
      <c r="R169" s="74"/>
      <c r="S169" s="74"/>
      <c r="T169" s="74"/>
      <c r="U169" s="74"/>
      <c r="V169" s="74"/>
      <c r="W169" s="74"/>
      <c r="X169" s="74"/>
      <c r="Y169" s="74"/>
      <c r="Z169" s="74"/>
      <c r="AA169" s="74"/>
      <c r="AB169" s="75"/>
    </row>
    <row r="170" spans="15:28">
      <c r="O170" s="16"/>
      <c r="P170" s="76"/>
      <c r="Q170" s="74"/>
      <c r="R170" s="74"/>
      <c r="S170" s="74"/>
      <c r="T170" s="74"/>
      <c r="U170" s="74"/>
      <c r="V170" s="74"/>
      <c r="W170" s="74"/>
      <c r="X170" s="74"/>
      <c r="Y170" s="74"/>
      <c r="Z170" s="74"/>
      <c r="AA170" s="74"/>
      <c r="AB170" s="75"/>
    </row>
    <row r="171" spans="15:28">
      <c r="O171" s="16"/>
      <c r="P171" s="76"/>
      <c r="Q171" s="74"/>
      <c r="R171" s="74"/>
      <c r="S171" s="74"/>
      <c r="T171" s="74"/>
      <c r="U171" s="74"/>
      <c r="V171" s="74"/>
      <c r="W171" s="74"/>
      <c r="X171" s="74"/>
      <c r="Y171" s="74"/>
      <c r="Z171" s="74"/>
      <c r="AA171" s="74"/>
      <c r="AB171" s="75"/>
    </row>
    <row r="172" spans="15:28">
      <c r="O172" s="16"/>
      <c r="P172" s="76"/>
      <c r="Q172" s="74"/>
      <c r="R172" s="74"/>
      <c r="S172" s="74"/>
      <c r="T172" s="74"/>
      <c r="U172" s="74"/>
      <c r="V172" s="74"/>
      <c r="W172" s="74"/>
      <c r="X172" s="74"/>
      <c r="Y172" s="74"/>
      <c r="Z172" s="74"/>
      <c r="AA172" s="74"/>
      <c r="AB172" s="75"/>
    </row>
    <row r="173" spans="15:28">
      <c r="O173" s="16"/>
      <c r="P173" s="76"/>
      <c r="Q173" s="74"/>
      <c r="R173" s="74"/>
      <c r="S173" s="74"/>
      <c r="T173" s="74"/>
      <c r="U173" s="74"/>
      <c r="V173" s="74"/>
      <c r="W173" s="74"/>
      <c r="X173" s="74"/>
      <c r="Y173" s="74"/>
      <c r="Z173" s="74"/>
      <c r="AA173" s="74"/>
      <c r="AB173" s="75"/>
    </row>
    <row r="174" spans="15:28">
      <c r="O174" s="16"/>
      <c r="P174" s="76"/>
      <c r="Q174" s="74"/>
      <c r="R174" s="74"/>
      <c r="S174" s="74"/>
      <c r="T174" s="74"/>
      <c r="U174" s="74"/>
      <c r="V174" s="74"/>
      <c r="W174" s="74"/>
      <c r="X174" s="74"/>
      <c r="Y174" s="74"/>
      <c r="Z174" s="74"/>
      <c r="AA174" s="74"/>
      <c r="AB174" s="75"/>
    </row>
    <row r="175" spans="15:28">
      <c r="O175" s="16"/>
      <c r="P175" s="76"/>
      <c r="Q175" s="74"/>
      <c r="R175" s="74"/>
      <c r="S175" s="74"/>
      <c r="T175" s="74"/>
      <c r="U175" s="74"/>
      <c r="V175" s="74"/>
      <c r="W175" s="74"/>
      <c r="X175" s="74"/>
      <c r="Y175" s="74"/>
      <c r="Z175" s="74"/>
      <c r="AA175" s="74"/>
      <c r="AB175" s="75"/>
    </row>
    <row r="176" spans="15:28">
      <c r="O176" s="16"/>
      <c r="P176" s="76"/>
      <c r="Q176" s="74"/>
      <c r="R176" s="74"/>
      <c r="S176" s="74"/>
      <c r="T176" s="74"/>
      <c r="U176" s="74"/>
      <c r="V176" s="74"/>
      <c r="W176" s="74"/>
      <c r="X176" s="74"/>
      <c r="Y176" s="74"/>
      <c r="Z176" s="74"/>
      <c r="AA176" s="74"/>
      <c r="AB176" s="75"/>
    </row>
    <row r="177" spans="15:28">
      <c r="O177" s="16"/>
      <c r="P177" s="76"/>
      <c r="Q177" s="74"/>
      <c r="R177" s="74"/>
      <c r="S177" s="74"/>
      <c r="T177" s="74"/>
      <c r="U177" s="74"/>
      <c r="V177" s="74"/>
      <c r="W177" s="74"/>
      <c r="X177" s="74"/>
      <c r="Y177" s="74"/>
      <c r="Z177" s="74"/>
      <c r="AA177" s="74"/>
      <c r="AB177" s="75"/>
    </row>
    <row r="178" spans="15:28">
      <c r="O178" s="16"/>
      <c r="P178" s="76"/>
      <c r="Q178" s="74"/>
      <c r="R178" s="74"/>
      <c r="S178" s="74"/>
      <c r="T178" s="74"/>
      <c r="U178" s="74"/>
      <c r="V178" s="74"/>
      <c r="W178" s="74"/>
      <c r="X178" s="74"/>
      <c r="Y178" s="74"/>
      <c r="Z178" s="74"/>
      <c r="AA178" s="74"/>
      <c r="AB178" s="75"/>
    </row>
    <row r="179" spans="15:28">
      <c r="O179" s="16"/>
      <c r="P179" s="76"/>
      <c r="Q179" s="74"/>
      <c r="R179" s="74"/>
      <c r="S179" s="74"/>
      <c r="T179" s="74"/>
      <c r="U179" s="74"/>
      <c r="V179" s="74"/>
      <c r="W179" s="74"/>
      <c r="X179" s="74"/>
      <c r="Y179" s="74"/>
      <c r="Z179" s="74"/>
      <c r="AA179" s="74"/>
      <c r="AB179" s="75"/>
    </row>
    <row r="180" spans="15:28">
      <c r="O180" s="16"/>
      <c r="P180" s="76"/>
      <c r="Q180" s="74"/>
      <c r="R180" s="74"/>
      <c r="S180" s="74"/>
      <c r="T180" s="74"/>
      <c r="U180" s="74"/>
      <c r="V180" s="74"/>
      <c r="W180" s="74"/>
      <c r="X180" s="74"/>
      <c r="Y180" s="74"/>
      <c r="Z180" s="74"/>
      <c r="AA180" s="74"/>
      <c r="AB180" s="75"/>
    </row>
    <row r="181" spans="15:28">
      <c r="O181" s="16"/>
      <c r="P181" s="76"/>
      <c r="Q181" s="74"/>
      <c r="R181" s="74"/>
      <c r="S181" s="74"/>
      <c r="T181" s="74"/>
      <c r="U181" s="74"/>
      <c r="V181" s="74"/>
      <c r="W181" s="74"/>
      <c r="X181" s="74"/>
      <c r="Y181" s="74"/>
      <c r="Z181" s="74"/>
      <c r="AA181" s="74"/>
      <c r="AB181" s="75"/>
    </row>
    <row r="182" spans="15:28">
      <c r="O182" s="16"/>
      <c r="P182" s="76"/>
      <c r="Q182" s="74"/>
      <c r="R182" s="74"/>
      <c r="S182" s="74"/>
      <c r="T182" s="74"/>
      <c r="U182" s="74"/>
      <c r="V182" s="74"/>
      <c r="W182" s="74"/>
      <c r="X182" s="74"/>
      <c r="Y182" s="74"/>
      <c r="Z182" s="74"/>
      <c r="AA182" s="74"/>
      <c r="AB182" s="75"/>
    </row>
    <row r="183" spans="15:28">
      <c r="O183" s="16"/>
      <c r="P183" s="76"/>
      <c r="Q183" s="74"/>
      <c r="R183" s="74"/>
      <c r="S183" s="74"/>
      <c r="T183" s="74"/>
      <c r="U183" s="74"/>
      <c r="V183" s="74"/>
      <c r="W183" s="74"/>
      <c r="X183" s="74"/>
      <c r="Y183" s="74"/>
      <c r="Z183" s="74"/>
      <c r="AA183" s="74"/>
      <c r="AB183" s="75"/>
    </row>
    <row r="184" spans="15:28">
      <c r="O184" s="16"/>
      <c r="P184" s="76"/>
      <c r="Q184" s="74"/>
      <c r="R184" s="74"/>
      <c r="S184" s="74"/>
      <c r="T184" s="74"/>
      <c r="U184" s="74"/>
      <c r="V184" s="74"/>
      <c r="W184" s="74"/>
      <c r="X184" s="74"/>
      <c r="Y184" s="74"/>
      <c r="Z184" s="74"/>
      <c r="AA184" s="74"/>
      <c r="AB184" s="75"/>
    </row>
    <row r="185" spans="15:28">
      <c r="O185" s="16"/>
      <c r="P185" s="76"/>
      <c r="Q185" s="74"/>
      <c r="R185" s="74"/>
      <c r="S185" s="74"/>
      <c r="T185" s="74"/>
      <c r="U185" s="74"/>
      <c r="V185" s="74"/>
      <c r="W185" s="74"/>
      <c r="X185" s="74"/>
      <c r="Y185" s="74"/>
      <c r="Z185" s="74"/>
      <c r="AA185" s="74"/>
      <c r="AB185" s="75"/>
    </row>
    <row r="186" spans="15:28">
      <c r="O186" s="16"/>
      <c r="P186" s="76"/>
      <c r="Q186" s="74"/>
      <c r="R186" s="74"/>
      <c r="S186" s="74"/>
      <c r="T186" s="74"/>
      <c r="U186" s="74"/>
      <c r="V186" s="74"/>
      <c r="W186" s="74"/>
      <c r="X186" s="74"/>
      <c r="Y186" s="74"/>
      <c r="Z186" s="74"/>
      <c r="AA186" s="74"/>
      <c r="AB186" s="75"/>
    </row>
    <row r="187" spans="15:28">
      <c r="O187" s="16"/>
      <c r="P187" s="76"/>
      <c r="Q187" s="74"/>
      <c r="R187" s="74"/>
      <c r="S187" s="74"/>
      <c r="T187" s="74"/>
      <c r="U187" s="74"/>
      <c r="V187" s="74"/>
      <c r="W187" s="74"/>
      <c r="X187" s="74"/>
      <c r="Y187" s="74"/>
      <c r="Z187" s="74"/>
      <c r="AA187" s="74"/>
      <c r="AB187" s="75"/>
    </row>
    <row r="188" spans="15:28">
      <c r="O188" s="16"/>
      <c r="P188" s="76"/>
      <c r="Q188" s="74"/>
      <c r="R188" s="74"/>
      <c r="S188" s="74"/>
      <c r="T188" s="74"/>
      <c r="U188" s="74"/>
      <c r="V188" s="74"/>
      <c r="W188" s="74"/>
      <c r="X188" s="74"/>
      <c r="Y188" s="74"/>
      <c r="Z188" s="74"/>
      <c r="AA188" s="74"/>
      <c r="AB188" s="75"/>
    </row>
    <row r="189" spans="15:28">
      <c r="O189" s="16"/>
      <c r="P189" s="76"/>
      <c r="Q189" s="74"/>
      <c r="R189" s="74"/>
      <c r="S189" s="74"/>
      <c r="T189" s="74"/>
      <c r="U189" s="74"/>
      <c r="V189" s="74"/>
      <c r="W189" s="74"/>
      <c r="X189" s="74"/>
      <c r="Y189" s="74"/>
      <c r="Z189" s="74"/>
      <c r="AA189" s="74"/>
      <c r="AB189" s="75"/>
    </row>
    <row r="190" spans="15:28">
      <c r="O190" s="16"/>
      <c r="P190" s="76"/>
      <c r="Q190" s="74"/>
      <c r="R190" s="74"/>
      <c r="S190" s="74"/>
      <c r="T190" s="74"/>
      <c r="U190" s="74"/>
      <c r="V190" s="74"/>
      <c r="W190" s="74"/>
      <c r="X190" s="74"/>
      <c r="Y190" s="74"/>
      <c r="Z190" s="74"/>
      <c r="AA190" s="74"/>
      <c r="AB190" s="75"/>
    </row>
    <row r="191" spans="15:28">
      <c r="O191" s="16"/>
      <c r="P191" s="76"/>
      <c r="Q191" s="74"/>
      <c r="R191" s="74"/>
      <c r="S191" s="74"/>
      <c r="T191" s="74"/>
      <c r="U191" s="74"/>
      <c r="V191" s="74"/>
      <c r="W191" s="74"/>
      <c r="X191" s="74"/>
      <c r="Y191" s="74"/>
      <c r="Z191" s="74"/>
      <c r="AA191" s="74"/>
      <c r="AB191" s="75"/>
    </row>
    <row r="192" spans="15:28">
      <c r="O192" s="16"/>
      <c r="P192" s="76"/>
      <c r="Q192" s="74"/>
      <c r="R192" s="74"/>
      <c r="S192" s="74"/>
      <c r="T192" s="74"/>
      <c r="U192" s="74"/>
      <c r="V192" s="74"/>
      <c r="W192" s="74"/>
      <c r="X192" s="74"/>
      <c r="Y192" s="74"/>
      <c r="Z192" s="74"/>
      <c r="AA192" s="74"/>
      <c r="AB192" s="75"/>
    </row>
    <row r="193" spans="15:28">
      <c r="O193" s="16"/>
      <c r="P193" s="81"/>
      <c r="AA193" s="80"/>
      <c r="AB193" s="82"/>
    </row>
    <row r="194" spans="15:28">
      <c r="O194" s="16"/>
      <c r="P194" s="81"/>
      <c r="AA194" s="80"/>
      <c r="AB194" s="82"/>
    </row>
    <row r="195" spans="15:28">
      <c r="O195" s="16"/>
      <c r="P195" s="81"/>
      <c r="AA195" s="80"/>
      <c r="AB195" s="82"/>
    </row>
    <row r="196" spans="15:28">
      <c r="O196" s="16"/>
      <c r="P196" s="81"/>
      <c r="AA196" s="80"/>
      <c r="AB196" s="82"/>
    </row>
    <row r="197" spans="15:28">
      <c r="O197" s="16"/>
      <c r="P197" s="81"/>
      <c r="AA197" s="80"/>
      <c r="AB197" s="82"/>
    </row>
    <row r="198" spans="15:28">
      <c r="O198" s="16"/>
      <c r="P198" s="81"/>
      <c r="AA198" s="80"/>
      <c r="AB198" s="82"/>
    </row>
    <row r="199" spans="15:28">
      <c r="O199" s="16"/>
      <c r="P199" s="81"/>
      <c r="AA199" s="80"/>
      <c r="AB199" s="82"/>
    </row>
    <row r="200" spans="15:28">
      <c r="O200" s="16"/>
      <c r="P200" s="81"/>
      <c r="AA200" s="80"/>
      <c r="AB200" s="82"/>
    </row>
    <row r="201" spans="15:28">
      <c r="O201" s="16"/>
      <c r="P201" s="81"/>
      <c r="AA201" s="80"/>
      <c r="AB201" s="82"/>
    </row>
    <row r="202" spans="15:28">
      <c r="O202" s="16"/>
      <c r="P202" s="81"/>
      <c r="AA202" s="80"/>
      <c r="AB202" s="82"/>
    </row>
    <row r="203" spans="15:28">
      <c r="O203" s="16"/>
      <c r="P203" s="81"/>
      <c r="AA203" s="80"/>
      <c r="AB203" s="82"/>
    </row>
    <row r="204" spans="15:28">
      <c r="O204" s="16"/>
      <c r="P204" s="81"/>
      <c r="AA204" s="80"/>
      <c r="AB204" s="82"/>
    </row>
    <row r="205" spans="15:28">
      <c r="O205" s="16"/>
      <c r="P205" s="81"/>
      <c r="AA205" s="80"/>
      <c r="AB205" s="82"/>
    </row>
    <row r="206" spans="15:28">
      <c r="O206" s="16"/>
      <c r="P206" s="81"/>
      <c r="AA206" s="80"/>
      <c r="AB206" s="82"/>
    </row>
    <row r="207" spans="15:28">
      <c r="O207" s="16"/>
      <c r="P207" s="81"/>
      <c r="AA207" s="80"/>
      <c r="AB207" s="82"/>
    </row>
    <row r="208" spans="15:28">
      <c r="O208" s="16"/>
      <c r="P208" s="81"/>
      <c r="AA208" s="80"/>
      <c r="AB208" s="82"/>
    </row>
    <row r="209" spans="15:28">
      <c r="O209" s="16"/>
      <c r="P209" s="81"/>
      <c r="AA209" s="80"/>
      <c r="AB209" s="82"/>
    </row>
    <row r="210" spans="15:28">
      <c r="O210" s="16"/>
      <c r="P210" s="81"/>
      <c r="AA210" s="80"/>
      <c r="AB210" s="82"/>
    </row>
    <row r="211" spans="15:28">
      <c r="O211" s="16"/>
      <c r="P211" s="81"/>
      <c r="AA211" s="80"/>
      <c r="AB211" s="82"/>
    </row>
    <row r="212" spans="15:28">
      <c r="O212" s="16"/>
      <c r="P212" s="81"/>
      <c r="AA212" s="80"/>
      <c r="AB212" s="82"/>
    </row>
    <row r="213" spans="15:28">
      <c r="O213" s="16"/>
      <c r="P213" s="81"/>
      <c r="AA213" s="80"/>
      <c r="AB213" s="82"/>
    </row>
    <row r="214" spans="15:28">
      <c r="O214" s="16"/>
      <c r="P214" s="81"/>
      <c r="AA214" s="80"/>
      <c r="AB214" s="82"/>
    </row>
    <row r="215" spans="15:28">
      <c r="O215" s="16"/>
      <c r="P215" s="81"/>
      <c r="AA215" s="80"/>
      <c r="AB215" s="82"/>
    </row>
    <row r="216" spans="15:28">
      <c r="O216" s="16"/>
      <c r="P216" s="81"/>
      <c r="AA216" s="80"/>
      <c r="AB216" s="82"/>
    </row>
    <row r="217" spans="15:28">
      <c r="O217" s="16"/>
      <c r="P217" s="81"/>
      <c r="AA217" s="80"/>
      <c r="AB217" s="82"/>
    </row>
    <row r="218" spans="15:28">
      <c r="O218" s="16"/>
      <c r="P218" s="81"/>
      <c r="AA218" s="80"/>
      <c r="AB218" s="82"/>
    </row>
    <row r="219" spans="15:28">
      <c r="O219" s="16"/>
      <c r="P219" s="81"/>
      <c r="AA219" s="80"/>
      <c r="AB219" s="82"/>
    </row>
    <row r="220" spans="15:28">
      <c r="O220" s="16"/>
      <c r="P220" s="81"/>
      <c r="AA220" s="80"/>
      <c r="AB220" s="82"/>
    </row>
    <row r="221" spans="15:28">
      <c r="O221" s="16"/>
      <c r="P221" s="81"/>
      <c r="AA221" s="80"/>
      <c r="AB221" s="82"/>
    </row>
    <row r="222" spans="15:28">
      <c r="O222" s="16"/>
      <c r="P222" s="81"/>
      <c r="AA222" s="80"/>
      <c r="AB222" s="82"/>
    </row>
    <row r="223" spans="15:28">
      <c r="O223" s="16"/>
      <c r="P223" s="81"/>
      <c r="AA223" s="80"/>
      <c r="AB223" s="82"/>
    </row>
    <row r="224" spans="15:28">
      <c r="O224" s="16"/>
      <c r="P224" s="81"/>
      <c r="AA224" s="80"/>
      <c r="AB224" s="82"/>
    </row>
    <row r="225" spans="15:28">
      <c r="O225" s="16"/>
      <c r="P225" s="81"/>
      <c r="AA225" s="80"/>
      <c r="AB225" s="82"/>
    </row>
    <row r="226" spans="15:28">
      <c r="O226" s="16"/>
      <c r="P226" s="81"/>
      <c r="AA226" s="80"/>
      <c r="AB226" s="82"/>
    </row>
    <row r="227" spans="15:28">
      <c r="O227" s="16"/>
      <c r="P227" s="81"/>
      <c r="AA227" s="80"/>
      <c r="AB227" s="82"/>
    </row>
    <row r="228" spans="15:28">
      <c r="O228" s="16"/>
      <c r="P228" s="81"/>
      <c r="AA228" s="80"/>
      <c r="AB228" s="82"/>
    </row>
    <row r="229" spans="15:28">
      <c r="O229" s="16"/>
      <c r="P229" s="81"/>
      <c r="AA229" s="80"/>
      <c r="AB229" s="82"/>
    </row>
    <row r="230" spans="15:28">
      <c r="O230" s="16"/>
      <c r="P230" s="81"/>
      <c r="AA230" s="80"/>
      <c r="AB230" s="82"/>
    </row>
    <row r="231" spans="15:28">
      <c r="O231" s="16"/>
      <c r="P231" s="81"/>
      <c r="AA231" s="80"/>
      <c r="AB231" s="82"/>
    </row>
    <row r="232" spans="15:28">
      <c r="O232" s="16"/>
      <c r="P232" s="81"/>
      <c r="AA232" s="80"/>
      <c r="AB232" s="82"/>
    </row>
    <row r="233" spans="15:28">
      <c r="O233" s="16"/>
      <c r="P233" s="81"/>
      <c r="AA233" s="80"/>
      <c r="AB233" s="82"/>
    </row>
    <row r="234" spans="15:28">
      <c r="O234" s="16"/>
      <c r="P234" s="81"/>
      <c r="AA234" s="80"/>
      <c r="AB234" s="82"/>
    </row>
    <row r="235" spans="15:28">
      <c r="O235" s="16"/>
      <c r="P235" s="81"/>
      <c r="AA235" s="80"/>
      <c r="AB235" s="82"/>
    </row>
    <row r="236" spans="15:28">
      <c r="O236" s="16"/>
      <c r="P236" s="81"/>
      <c r="AA236" s="80"/>
      <c r="AB236" s="82"/>
    </row>
    <row r="237" spans="15:28">
      <c r="O237" s="16"/>
      <c r="P237" s="81"/>
      <c r="AA237" s="80"/>
      <c r="AB237" s="82"/>
    </row>
    <row r="238" spans="15:28">
      <c r="O238" s="16"/>
      <c r="P238" s="81"/>
      <c r="AA238" s="80"/>
      <c r="AB238" s="82"/>
    </row>
    <row r="239" spans="15:28">
      <c r="O239" s="16"/>
      <c r="P239" s="81"/>
      <c r="AA239" s="80"/>
      <c r="AB239" s="82"/>
    </row>
    <row r="240" spans="15:28">
      <c r="O240" s="16"/>
      <c r="P240" s="81"/>
      <c r="AA240" s="80"/>
      <c r="AB240" s="82"/>
    </row>
    <row r="241" spans="15:28">
      <c r="O241" s="16"/>
      <c r="P241" s="81"/>
      <c r="AA241" s="80"/>
      <c r="AB241" s="82"/>
    </row>
    <row r="242" spans="15:28">
      <c r="O242" s="16"/>
      <c r="P242" s="81"/>
      <c r="AA242" s="80"/>
      <c r="AB242" s="82"/>
    </row>
    <row r="243" spans="15:28">
      <c r="O243" s="16"/>
      <c r="P243" s="81"/>
      <c r="AA243" s="80"/>
      <c r="AB243" s="82"/>
    </row>
    <row r="244" spans="15:28">
      <c r="O244" s="16"/>
      <c r="P244" s="81"/>
      <c r="AA244" s="80"/>
      <c r="AB244" s="82"/>
    </row>
    <row r="245" spans="15:28">
      <c r="O245" s="16"/>
      <c r="P245" s="81"/>
      <c r="AA245" s="80"/>
      <c r="AB245" s="82"/>
    </row>
    <row r="246" spans="15:28">
      <c r="O246" s="16"/>
      <c r="P246" s="81"/>
      <c r="AA246" s="80"/>
      <c r="AB246" s="82"/>
    </row>
    <row r="247" spans="15:28">
      <c r="O247" s="16"/>
      <c r="P247" s="81"/>
      <c r="AA247" s="80"/>
      <c r="AB247" s="82"/>
    </row>
    <row r="248" spans="15:28">
      <c r="O248" s="16"/>
      <c r="P248" s="81"/>
      <c r="AA248" s="80"/>
      <c r="AB248" s="82"/>
    </row>
    <row r="249" spans="15:28">
      <c r="O249" s="16"/>
      <c r="P249" s="81"/>
      <c r="AA249" s="80"/>
      <c r="AB249" s="82"/>
    </row>
    <row r="250" spans="15:28">
      <c r="O250" s="16"/>
      <c r="P250" s="81"/>
      <c r="AA250" s="80"/>
      <c r="AB250" s="82"/>
    </row>
    <row r="251" spans="15:28">
      <c r="O251" s="16"/>
      <c r="P251" s="81"/>
      <c r="AA251" s="80"/>
      <c r="AB251" s="82"/>
    </row>
    <row r="252" spans="15:28">
      <c r="O252" s="16"/>
      <c r="P252" s="81"/>
      <c r="AA252" s="80"/>
      <c r="AB252" s="82"/>
    </row>
    <row r="253" spans="15:28">
      <c r="O253" s="16"/>
      <c r="P253" s="81"/>
      <c r="AA253" s="80"/>
      <c r="AB253" s="82"/>
    </row>
    <row r="254" spans="15:28">
      <c r="O254" s="16"/>
      <c r="P254" s="81"/>
      <c r="AA254" s="80"/>
      <c r="AB254" s="82"/>
    </row>
    <row r="255" spans="15:28">
      <c r="O255" s="16"/>
      <c r="P255" s="81"/>
      <c r="AA255" s="80"/>
      <c r="AB255" s="82"/>
    </row>
    <row r="256" spans="15:28">
      <c r="O256" s="16"/>
      <c r="P256" s="81"/>
      <c r="AA256" s="80"/>
      <c r="AB256" s="82"/>
    </row>
    <row r="257" spans="15:28">
      <c r="O257" s="16"/>
      <c r="P257" s="81"/>
      <c r="AA257" s="80"/>
      <c r="AB257" s="82"/>
    </row>
    <row r="258" spans="15:28">
      <c r="O258" s="16"/>
      <c r="P258" s="81"/>
      <c r="AA258" s="80"/>
      <c r="AB258" s="82"/>
    </row>
    <row r="259" spans="15:28">
      <c r="O259" s="16"/>
      <c r="P259" s="81"/>
      <c r="AA259" s="80"/>
      <c r="AB259" s="82"/>
    </row>
    <row r="260" spans="15:28">
      <c r="O260" s="16"/>
      <c r="P260" s="81"/>
      <c r="AA260" s="80"/>
      <c r="AB260" s="82"/>
    </row>
    <row r="261" spans="15:28">
      <c r="O261" s="16"/>
      <c r="P261" s="81"/>
      <c r="AA261" s="80"/>
      <c r="AB261" s="82"/>
    </row>
    <row r="262" spans="15:28">
      <c r="O262" s="16"/>
      <c r="P262" s="81"/>
      <c r="AA262" s="80"/>
      <c r="AB262" s="82"/>
    </row>
    <row r="263" spans="15:28">
      <c r="O263" s="16"/>
      <c r="P263" s="81"/>
      <c r="AA263" s="80"/>
      <c r="AB263" s="82"/>
    </row>
    <row r="264" spans="15:28">
      <c r="O264" s="16"/>
      <c r="P264" s="81"/>
      <c r="AA264" s="80"/>
      <c r="AB264" s="82"/>
    </row>
    <row r="265" spans="15:28">
      <c r="O265" s="16"/>
      <c r="P265" s="81"/>
      <c r="AA265" s="80"/>
      <c r="AB265" s="82"/>
    </row>
    <row r="266" spans="15:28">
      <c r="O266" s="16"/>
      <c r="P266" s="81"/>
      <c r="AA266" s="80"/>
      <c r="AB266" s="82"/>
    </row>
    <row r="267" spans="15:28">
      <c r="O267" s="16"/>
      <c r="P267" s="81"/>
      <c r="AA267" s="80"/>
      <c r="AB267" s="82"/>
    </row>
    <row r="268" spans="15:28">
      <c r="O268" s="16"/>
      <c r="P268" s="81"/>
      <c r="AA268" s="80"/>
      <c r="AB268" s="82"/>
    </row>
    <row r="269" spans="15:28">
      <c r="O269" s="16"/>
      <c r="P269" s="81"/>
      <c r="AA269" s="80"/>
      <c r="AB269" s="82"/>
    </row>
    <row r="270" spans="15:28">
      <c r="O270" s="16"/>
      <c r="P270" s="81"/>
      <c r="AA270" s="80"/>
      <c r="AB270" s="82"/>
    </row>
    <row r="271" spans="15:28">
      <c r="O271" s="16"/>
      <c r="P271" s="81"/>
      <c r="AA271" s="80"/>
      <c r="AB271" s="82"/>
    </row>
    <row r="272" spans="15:28">
      <c r="O272" s="16"/>
      <c r="P272" s="81"/>
      <c r="AA272" s="80"/>
      <c r="AB272" s="82"/>
    </row>
    <row r="273" spans="15:28">
      <c r="O273" s="16"/>
      <c r="P273" s="81"/>
      <c r="AA273" s="80"/>
      <c r="AB273" s="82"/>
    </row>
    <row r="274" spans="15:28">
      <c r="O274" s="16"/>
      <c r="P274" s="81"/>
      <c r="AA274" s="80"/>
      <c r="AB274" s="82"/>
    </row>
    <row r="275" spans="15:28">
      <c r="O275" s="16"/>
      <c r="P275" s="81"/>
      <c r="AA275" s="80"/>
      <c r="AB275" s="82"/>
    </row>
    <row r="276" spans="15:28">
      <c r="O276" s="16"/>
      <c r="P276" s="81"/>
      <c r="AA276" s="80"/>
      <c r="AB276" s="82"/>
    </row>
    <row r="277" spans="15:28">
      <c r="O277" s="16"/>
      <c r="P277" s="81"/>
      <c r="AA277" s="80"/>
      <c r="AB277" s="82"/>
    </row>
    <row r="278" spans="15:28">
      <c r="O278" s="16"/>
      <c r="P278" s="81"/>
      <c r="AA278" s="80"/>
      <c r="AB278" s="82"/>
    </row>
    <row r="279" spans="15:28">
      <c r="O279" s="16"/>
      <c r="P279" s="81"/>
      <c r="AA279" s="80"/>
      <c r="AB279" s="82"/>
    </row>
    <row r="280" spans="15:28">
      <c r="O280" s="16"/>
      <c r="P280" s="81"/>
      <c r="AA280" s="80"/>
      <c r="AB280" s="82"/>
    </row>
    <row r="281" spans="15:28">
      <c r="O281" s="16"/>
      <c r="P281" s="81"/>
      <c r="AA281" s="80"/>
      <c r="AB281" s="82"/>
    </row>
    <row r="282" spans="15:28">
      <c r="O282" s="16"/>
      <c r="P282" s="81"/>
      <c r="AA282" s="80"/>
      <c r="AB282" s="82"/>
    </row>
    <row r="283" spans="15:28">
      <c r="O283" s="16"/>
      <c r="P283" s="81"/>
      <c r="AA283" s="80"/>
      <c r="AB283" s="82"/>
    </row>
    <row r="284" spans="15:28">
      <c r="O284" s="16"/>
      <c r="P284" s="81"/>
      <c r="AA284" s="80"/>
      <c r="AB284" s="82"/>
    </row>
    <row r="285" spans="15:28">
      <c r="O285" s="16"/>
      <c r="P285" s="81"/>
      <c r="AA285" s="80"/>
      <c r="AB285" s="82"/>
    </row>
    <row r="286" spans="15:28">
      <c r="O286" s="16"/>
      <c r="P286" s="81"/>
      <c r="AA286" s="80"/>
      <c r="AB286" s="82"/>
    </row>
    <row r="287" spans="15:28">
      <c r="O287" s="16"/>
      <c r="P287" s="81"/>
      <c r="AA287" s="80"/>
      <c r="AB287" s="82"/>
    </row>
    <row r="288" spans="15:28">
      <c r="O288" s="16"/>
      <c r="P288" s="81"/>
      <c r="AA288" s="80"/>
      <c r="AB288" s="82"/>
    </row>
    <row r="289" spans="15:28">
      <c r="O289" s="16"/>
      <c r="P289" s="81"/>
      <c r="AA289" s="80"/>
      <c r="AB289" s="82"/>
    </row>
    <row r="290" spans="15:28">
      <c r="O290" s="16"/>
      <c r="P290" s="81"/>
      <c r="AA290" s="80"/>
      <c r="AB290" s="82"/>
    </row>
    <row r="291" spans="15:28">
      <c r="O291" s="16"/>
      <c r="P291" s="81"/>
      <c r="AA291" s="80"/>
      <c r="AB291" s="82"/>
    </row>
    <row r="292" spans="15:28">
      <c r="O292" s="16"/>
      <c r="P292" s="81"/>
      <c r="AA292" s="80"/>
      <c r="AB292" s="82"/>
    </row>
    <row r="293" spans="15:28">
      <c r="O293" s="16"/>
      <c r="P293" s="81"/>
      <c r="AA293" s="80"/>
      <c r="AB293" s="82"/>
    </row>
    <row r="294" spans="15:28">
      <c r="O294" s="16"/>
      <c r="P294" s="81"/>
      <c r="AA294" s="80"/>
      <c r="AB294" s="82"/>
    </row>
    <row r="295" spans="15:28">
      <c r="O295" s="16"/>
      <c r="P295" s="81"/>
      <c r="AA295" s="80"/>
      <c r="AB295" s="82"/>
    </row>
  </sheetData>
  <mergeCells count="20">
    <mergeCell ref="B3:B6"/>
    <mergeCell ref="C3:C6"/>
    <mergeCell ref="D3:D6"/>
    <mergeCell ref="E3:E6"/>
    <mergeCell ref="F3:F6"/>
    <mergeCell ref="B1:D1"/>
    <mergeCell ref="E1:N1"/>
    <mergeCell ref="E2:G2"/>
    <mergeCell ref="H2:N2"/>
    <mergeCell ref="P2:R2"/>
    <mergeCell ref="M3:M6"/>
    <mergeCell ref="N3:N6"/>
    <mergeCell ref="Q4:T4"/>
    <mergeCell ref="Q5:T5"/>
    <mergeCell ref="G3:G6"/>
    <mergeCell ref="H3:H6"/>
    <mergeCell ref="I3:I6"/>
    <mergeCell ref="J3:J6"/>
    <mergeCell ref="K3:K6"/>
    <mergeCell ref="L3:L6"/>
  </mergeCells>
  <hyperlinks>
    <hyperlink ref="P2:Q2" location="'Waterbird richness'!A7:M24" tooltip="Number of species by category" display="Species richnesss data"/>
    <hyperlink ref="Q4:T4" location="'Waterbird richness'!P10:AA50" tooltip="Richness by date" display="Number of species by sampling date"/>
    <hyperlink ref="Q5:T5" location="'Waterbird richness'!P59:Z96" tooltip="Guild richness" display="Number of species by guild"/>
    <hyperlink ref="P2:R2" location="'Waterbird richness'!B7:N24" tooltip="Number of species by category" display="Species richnesss data"/>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tabColor theme="8" tint="-0.499984740745262"/>
  </sheetPr>
  <dimension ref="A1:AG103"/>
  <sheetViews>
    <sheetView showGridLines="0" workbookViewId="0">
      <pane ySplit="6" topLeftCell="A7" activePane="bottomLeft" state="frozen"/>
      <selection pane="bottomLeft" activeCell="U7" sqref="U7"/>
    </sheetView>
  </sheetViews>
  <sheetFormatPr defaultRowHeight="15"/>
  <cols>
    <col min="1" max="1" width="4.28515625" style="69" customWidth="1"/>
    <col min="2" max="2" width="24.28515625" style="68" customWidth="1"/>
    <col min="3" max="20" width="5.140625" style="68" customWidth="1"/>
    <col min="21" max="21" width="9.140625" style="83"/>
    <col min="22" max="32" width="9.140625" style="84"/>
    <col min="33" max="33" width="9.140625" style="88"/>
    <col min="34" max="16384" width="9.140625" style="68"/>
  </cols>
  <sheetData>
    <row r="1" spans="1:30" ht="15.75" customHeight="1">
      <c r="A1" s="245"/>
      <c r="B1" s="351" t="s">
        <v>563</v>
      </c>
      <c r="C1" s="172"/>
      <c r="D1" s="364" t="s">
        <v>758</v>
      </c>
      <c r="E1" s="364"/>
      <c r="F1" s="364"/>
      <c r="G1" s="364"/>
      <c r="H1" s="364"/>
      <c r="I1" s="364"/>
      <c r="J1" s="364"/>
      <c r="K1" s="364"/>
      <c r="L1" s="364"/>
      <c r="M1" s="364"/>
      <c r="N1" s="364"/>
      <c r="O1" s="364"/>
      <c r="P1" s="364"/>
      <c r="Q1" s="364"/>
      <c r="R1" s="364"/>
      <c r="S1" s="364"/>
      <c r="T1" s="365"/>
      <c r="U1" s="317"/>
      <c r="V1" s="318"/>
      <c r="W1" s="318"/>
      <c r="X1" s="318"/>
      <c r="Y1" s="318"/>
      <c r="Z1" s="318"/>
      <c r="AA1" s="318"/>
      <c r="AB1" s="318"/>
      <c r="AC1" s="318"/>
      <c r="AD1" s="318"/>
    </row>
    <row r="2" spans="1:30" ht="15.75" customHeight="1">
      <c r="A2" s="245"/>
      <c r="B2" s="352"/>
      <c r="C2" s="173"/>
      <c r="D2" s="366"/>
      <c r="E2" s="366"/>
      <c r="F2" s="366"/>
      <c r="G2" s="366"/>
      <c r="H2" s="366"/>
      <c r="I2" s="366"/>
      <c r="J2" s="366"/>
      <c r="K2" s="366"/>
      <c r="L2" s="366"/>
      <c r="M2" s="366"/>
      <c r="N2" s="366"/>
      <c r="O2" s="366"/>
      <c r="P2" s="366"/>
      <c r="Q2" s="366"/>
      <c r="R2" s="366"/>
      <c r="S2" s="366"/>
      <c r="T2" s="367"/>
    </row>
    <row r="3" spans="1:30" ht="15.75" customHeight="1">
      <c r="A3" s="245"/>
      <c r="B3" s="353"/>
      <c r="C3" s="174"/>
      <c r="D3" s="368"/>
      <c r="E3" s="368"/>
      <c r="F3" s="368"/>
      <c r="G3" s="368"/>
      <c r="H3" s="368"/>
      <c r="I3" s="368"/>
      <c r="J3" s="368"/>
      <c r="K3" s="368"/>
      <c r="L3" s="368"/>
      <c r="M3" s="368"/>
      <c r="N3" s="368"/>
      <c r="O3" s="368"/>
      <c r="P3" s="368"/>
      <c r="Q3" s="368"/>
      <c r="R3" s="368"/>
      <c r="S3" s="368"/>
      <c r="T3" s="369"/>
      <c r="U3" s="20"/>
    </row>
    <row r="4" spans="1:30">
      <c r="A4" s="245"/>
      <c r="B4" s="361" t="s">
        <v>566</v>
      </c>
      <c r="C4" s="358" t="s">
        <v>658</v>
      </c>
      <c r="D4" s="354" t="s">
        <v>659</v>
      </c>
      <c r="E4" s="356" t="s">
        <v>660</v>
      </c>
      <c r="F4" s="358" t="s">
        <v>661</v>
      </c>
      <c r="G4" s="354" t="s">
        <v>662</v>
      </c>
      <c r="H4" s="356" t="s">
        <v>663</v>
      </c>
      <c r="I4" s="358" t="s">
        <v>664</v>
      </c>
      <c r="J4" s="354" t="s">
        <v>665</v>
      </c>
      <c r="K4" s="356" t="s">
        <v>666</v>
      </c>
      <c r="L4" s="358" t="s">
        <v>667</v>
      </c>
      <c r="M4" s="354" t="s">
        <v>678</v>
      </c>
      <c r="N4" s="356" t="s">
        <v>679</v>
      </c>
      <c r="O4" s="358" t="s">
        <v>670</v>
      </c>
      <c r="P4" s="354" t="s">
        <v>671</v>
      </c>
      <c r="Q4" s="356" t="s">
        <v>672</v>
      </c>
      <c r="R4" s="358" t="s">
        <v>673</v>
      </c>
      <c r="S4" s="354" t="s">
        <v>674</v>
      </c>
      <c r="T4" s="356" t="s">
        <v>675</v>
      </c>
      <c r="U4" s="360" t="s">
        <v>677</v>
      </c>
      <c r="V4" s="310"/>
      <c r="W4" s="310"/>
    </row>
    <row r="5" spans="1:30" ht="15" customHeight="1">
      <c r="A5" s="245"/>
      <c r="B5" s="362"/>
      <c r="C5" s="359"/>
      <c r="D5" s="355"/>
      <c r="E5" s="357"/>
      <c r="F5" s="359"/>
      <c r="G5" s="355"/>
      <c r="H5" s="357"/>
      <c r="I5" s="359"/>
      <c r="J5" s="355"/>
      <c r="K5" s="357"/>
      <c r="L5" s="359"/>
      <c r="M5" s="355"/>
      <c r="N5" s="357"/>
      <c r="O5" s="359"/>
      <c r="P5" s="355"/>
      <c r="Q5" s="357"/>
      <c r="R5" s="359"/>
      <c r="S5" s="355"/>
      <c r="T5" s="357"/>
      <c r="U5" s="84" t="s">
        <v>192</v>
      </c>
      <c r="V5" s="310" t="s">
        <v>680</v>
      </c>
      <c r="W5" s="310"/>
      <c r="X5" s="310"/>
      <c r="Y5" s="310"/>
    </row>
    <row r="6" spans="1:30" ht="15.75" customHeight="1">
      <c r="A6" s="245"/>
      <c r="B6" s="363"/>
      <c r="C6" s="359"/>
      <c r="D6" s="355"/>
      <c r="E6" s="357"/>
      <c r="F6" s="359"/>
      <c r="G6" s="355"/>
      <c r="H6" s="357"/>
      <c r="I6" s="359"/>
      <c r="J6" s="355"/>
      <c r="K6" s="357"/>
      <c r="L6" s="359"/>
      <c r="M6" s="355"/>
      <c r="N6" s="357"/>
      <c r="O6" s="359"/>
      <c r="P6" s="355"/>
      <c r="Q6" s="357"/>
      <c r="R6" s="359"/>
      <c r="S6" s="355"/>
      <c r="T6" s="357"/>
      <c r="U6" s="84"/>
      <c r="V6" s="310" t="s">
        <v>681</v>
      </c>
      <c r="W6" s="310"/>
      <c r="X6" s="310"/>
      <c r="Y6" s="310"/>
      <c r="Z6" s="310"/>
    </row>
    <row r="7" spans="1:30">
      <c r="A7" s="245"/>
      <c r="B7" s="122" t="s">
        <v>571</v>
      </c>
      <c r="C7" s="202">
        <v>11</v>
      </c>
      <c r="D7" s="203">
        <v>385</v>
      </c>
      <c r="E7" s="204">
        <v>220</v>
      </c>
      <c r="F7" s="202">
        <v>70</v>
      </c>
      <c r="G7" s="203">
        <v>916</v>
      </c>
      <c r="H7" s="204">
        <v>640</v>
      </c>
      <c r="I7" s="202">
        <v>255</v>
      </c>
      <c r="J7" s="203">
        <v>1242</v>
      </c>
      <c r="K7" s="204" t="s">
        <v>573</v>
      </c>
      <c r="L7" s="202">
        <v>10</v>
      </c>
      <c r="M7" s="203">
        <v>69</v>
      </c>
      <c r="N7" s="204" t="s">
        <v>573</v>
      </c>
      <c r="O7" s="202">
        <v>2</v>
      </c>
      <c r="P7" s="203">
        <v>57</v>
      </c>
      <c r="Q7" s="204">
        <v>359</v>
      </c>
      <c r="R7" s="202">
        <v>143</v>
      </c>
      <c r="S7" s="203">
        <v>1510</v>
      </c>
      <c r="T7" s="204" t="s">
        <v>573</v>
      </c>
      <c r="U7" s="84"/>
    </row>
    <row r="8" spans="1:30">
      <c r="A8" s="245"/>
      <c r="B8" s="142" t="s">
        <v>574</v>
      </c>
      <c r="C8" s="138">
        <v>939</v>
      </c>
      <c r="D8" s="139">
        <v>26</v>
      </c>
      <c r="E8" s="140">
        <v>40</v>
      </c>
      <c r="F8" s="138">
        <v>30</v>
      </c>
      <c r="G8" s="139">
        <v>470</v>
      </c>
      <c r="H8" s="140" t="s">
        <v>573</v>
      </c>
      <c r="I8" s="138">
        <v>2029</v>
      </c>
      <c r="J8" s="139">
        <v>30</v>
      </c>
      <c r="K8" s="140" t="s">
        <v>573</v>
      </c>
      <c r="L8" s="138">
        <v>580</v>
      </c>
      <c r="M8" s="139">
        <v>34</v>
      </c>
      <c r="N8" s="140" t="s">
        <v>573</v>
      </c>
      <c r="O8" s="138">
        <v>271</v>
      </c>
      <c r="P8" s="139">
        <v>300</v>
      </c>
      <c r="Q8" s="140">
        <v>132</v>
      </c>
      <c r="R8" s="138">
        <v>4296</v>
      </c>
      <c r="S8" s="139">
        <v>1080</v>
      </c>
      <c r="T8" s="140" t="s">
        <v>573</v>
      </c>
      <c r="U8" s="84"/>
    </row>
    <row r="9" spans="1:30">
      <c r="A9" s="245"/>
      <c r="B9" s="122" t="s">
        <v>576</v>
      </c>
      <c r="C9" s="202">
        <v>76</v>
      </c>
      <c r="D9" s="203">
        <v>99</v>
      </c>
      <c r="E9" s="204" t="s">
        <v>573</v>
      </c>
      <c r="F9" s="202">
        <v>32</v>
      </c>
      <c r="G9" s="203">
        <v>13</v>
      </c>
      <c r="H9" s="204" t="s">
        <v>573</v>
      </c>
      <c r="I9" s="202">
        <v>35</v>
      </c>
      <c r="J9" s="203">
        <v>2</v>
      </c>
      <c r="K9" s="204" t="s">
        <v>573</v>
      </c>
      <c r="L9" s="202" t="s">
        <v>573</v>
      </c>
      <c r="M9" s="203">
        <v>3</v>
      </c>
      <c r="N9" s="204" t="s">
        <v>573</v>
      </c>
      <c r="O9" s="202">
        <v>1</v>
      </c>
      <c r="P9" s="203">
        <v>45</v>
      </c>
      <c r="Q9" s="204">
        <v>29</v>
      </c>
      <c r="R9" s="202">
        <v>80</v>
      </c>
      <c r="S9" s="203">
        <v>12</v>
      </c>
      <c r="T9" s="204" t="s">
        <v>573</v>
      </c>
      <c r="U9" s="84"/>
    </row>
    <row r="10" spans="1:30">
      <c r="A10" s="245"/>
      <c r="B10" s="142" t="s">
        <v>578</v>
      </c>
      <c r="C10" s="138">
        <v>50</v>
      </c>
      <c r="D10" s="139">
        <v>7</v>
      </c>
      <c r="E10" s="140" t="s">
        <v>573</v>
      </c>
      <c r="F10" s="138">
        <v>25</v>
      </c>
      <c r="G10" s="139">
        <v>25</v>
      </c>
      <c r="H10" s="140" t="s">
        <v>573</v>
      </c>
      <c r="I10" s="138" t="s">
        <v>573</v>
      </c>
      <c r="J10" s="139" t="s">
        <v>573</v>
      </c>
      <c r="K10" s="140" t="s">
        <v>573</v>
      </c>
      <c r="L10" s="138">
        <v>2</v>
      </c>
      <c r="M10" s="139">
        <v>6</v>
      </c>
      <c r="N10" s="140" t="s">
        <v>573</v>
      </c>
      <c r="O10" s="138" t="s">
        <v>573</v>
      </c>
      <c r="P10" s="139">
        <v>5</v>
      </c>
      <c r="Q10" s="140">
        <v>7</v>
      </c>
      <c r="R10" s="138">
        <v>8</v>
      </c>
      <c r="S10" s="139">
        <v>2</v>
      </c>
      <c r="T10" s="140" t="s">
        <v>573</v>
      </c>
      <c r="U10" s="84"/>
    </row>
    <row r="11" spans="1:30">
      <c r="A11" s="245"/>
      <c r="B11" s="122" t="s">
        <v>580</v>
      </c>
      <c r="C11" s="202">
        <v>56</v>
      </c>
      <c r="D11" s="203" t="s">
        <v>573</v>
      </c>
      <c r="E11" s="204">
        <v>25</v>
      </c>
      <c r="F11" s="202" t="s">
        <v>573</v>
      </c>
      <c r="G11" s="203" t="s">
        <v>573</v>
      </c>
      <c r="H11" s="204">
        <v>15</v>
      </c>
      <c r="I11" s="202">
        <v>46</v>
      </c>
      <c r="J11" s="203">
        <v>79</v>
      </c>
      <c r="K11" s="204" t="s">
        <v>573</v>
      </c>
      <c r="L11" s="202">
        <v>78</v>
      </c>
      <c r="M11" s="203">
        <v>12</v>
      </c>
      <c r="N11" s="204" t="s">
        <v>573</v>
      </c>
      <c r="O11" s="202" t="s">
        <v>573</v>
      </c>
      <c r="P11" s="203" t="s">
        <v>573</v>
      </c>
      <c r="Q11" s="204" t="s">
        <v>573</v>
      </c>
      <c r="R11" s="202">
        <v>275</v>
      </c>
      <c r="S11" s="203">
        <v>20</v>
      </c>
      <c r="T11" s="204" t="s">
        <v>573</v>
      </c>
      <c r="U11" s="84"/>
    </row>
    <row r="12" spans="1:30">
      <c r="A12" s="245"/>
      <c r="B12" s="142" t="s">
        <v>582</v>
      </c>
      <c r="C12" s="138">
        <v>27</v>
      </c>
      <c r="D12" s="139" t="s">
        <v>573</v>
      </c>
      <c r="E12" s="140">
        <v>35</v>
      </c>
      <c r="F12" s="138" t="s">
        <v>573</v>
      </c>
      <c r="G12" s="139">
        <v>119</v>
      </c>
      <c r="H12" s="140" t="s">
        <v>573</v>
      </c>
      <c r="I12" s="138" t="s">
        <v>573</v>
      </c>
      <c r="J12" s="139">
        <v>53</v>
      </c>
      <c r="K12" s="140" t="s">
        <v>573</v>
      </c>
      <c r="L12" s="138">
        <v>3</v>
      </c>
      <c r="M12" s="139">
        <v>1</v>
      </c>
      <c r="N12" s="140" t="s">
        <v>573</v>
      </c>
      <c r="O12" s="138" t="s">
        <v>573</v>
      </c>
      <c r="P12" s="139" t="s">
        <v>573</v>
      </c>
      <c r="Q12" s="140" t="s">
        <v>573</v>
      </c>
      <c r="R12" s="138">
        <v>7</v>
      </c>
      <c r="S12" s="139">
        <v>148</v>
      </c>
      <c r="T12" s="140" t="s">
        <v>573</v>
      </c>
      <c r="U12" s="84"/>
    </row>
    <row r="13" spans="1:30">
      <c r="A13" s="245"/>
      <c r="B13" s="122" t="s">
        <v>584</v>
      </c>
      <c r="C13" s="202">
        <v>45</v>
      </c>
      <c r="D13" s="203">
        <v>231</v>
      </c>
      <c r="E13" s="204" t="s">
        <v>573</v>
      </c>
      <c r="F13" s="202" t="s">
        <v>573</v>
      </c>
      <c r="G13" s="203">
        <v>3</v>
      </c>
      <c r="H13" s="204" t="s">
        <v>573</v>
      </c>
      <c r="I13" s="202" t="s">
        <v>573</v>
      </c>
      <c r="J13" s="203" t="s">
        <v>573</v>
      </c>
      <c r="K13" s="204" t="s">
        <v>573</v>
      </c>
      <c r="L13" s="202">
        <v>1</v>
      </c>
      <c r="M13" s="203">
        <v>81</v>
      </c>
      <c r="N13" s="204" t="s">
        <v>573</v>
      </c>
      <c r="O13" s="202">
        <v>153</v>
      </c>
      <c r="P13" s="203">
        <v>34</v>
      </c>
      <c r="Q13" s="204" t="s">
        <v>573</v>
      </c>
      <c r="R13" s="202" t="s">
        <v>573</v>
      </c>
      <c r="S13" s="203" t="s">
        <v>573</v>
      </c>
      <c r="T13" s="204" t="s">
        <v>573</v>
      </c>
      <c r="U13" s="84"/>
    </row>
    <row r="14" spans="1:30">
      <c r="A14" s="245"/>
      <c r="B14" s="142" t="s">
        <v>586</v>
      </c>
      <c r="C14" s="138">
        <v>82</v>
      </c>
      <c r="D14" s="139">
        <v>50</v>
      </c>
      <c r="E14" s="140" t="s">
        <v>573</v>
      </c>
      <c r="F14" s="138" t="s">
        <v>573</v>
      </c>
      <c r="G14" s="139" t="s">
        <v>573</v>
      </c>
      <c r="H14" s="140" t="s">
        <v>573</v>
      </c>
      <c r="I14" s="138" t="s">
        <v>573</v>
      </c>
      <c r="J14" s="139" t="s">
        <v>573</v>
      </c>
      <c r="K14" s="140" t="s">
        <v>573</v>
      </c>
      <c r="L14" s="138" t="s">
        <v>573</v>
      </c>
      <c r="M14" s="139" t="s">
        <v>573</v>
      </c>
      <c r="N14" s="140" t="s">
        <v>573</v>
      </c>
      <c r="O14" s="138">
        <v>73</v>
      </c>
      <c r="P14" s="139">
        <v>74</v>
      </c>
      <c r="Q14" s="140">
        <v>194</v>
      </c>
      <c r="R14" s="138" t="s">
        <v>573</v>
      </c>
      <c r="S14" s="139" t="s">
        <v>573</v>
      </c>
      <c r="T14" s="140" t="s">
        <v>573</v>
      </c>
      <c r="U14" s="84"/>
    </row>
    <row r="15" spans="1:30">
      <c r="A15" s="245"/>
      <c r="B15" s="122" t="s">
        <v>588</v>
      </c>
      <c r="C15" s="202" t="s">
        <v>573</v>
      </c>
      <c r="D15" s="203" t="s">
        <v>573</v>
      </c>
      <c r="E15" s="204" t="s">
        <v>573</v>
      </c>
      <c r="F15" s="202" t="s">
        <v>573</v>
      </c>
      <c r="G15" s="203">
        <v>4</v>
      </c>
      <c r="H15" s="204" t="s">
        <v>573</v>
      </c>
      <c r="I15" s="202">
        <v>2</v>
      </c>
      <c r="J15" s="203" t="s">
        <v>573</v>
      </c>
      <c r="K15" s="204" t="s">
        <v>573</v>
      </c>
      <c r="L15" s="202" t="s">
        <v>573</v>
      </c>
      <c r="M15" s="203" t="s">
        <v>573</v>
      </c>
      <c r="N15" s="204" t="s">
        <v>573</v>
      </c>
      <c r="O15" s="202" t="s">
        <v>573</v>
      </c>
      <c r="P15" s="203">
        <v>4</v>
      </c>
      <c r="Q15" s="204">
        <v>10</v>
      </c>
      <c r="R15" s="202" t="s">
        <v>573</v>
      </c>
      <c r="S15" s="203">
        <v>6</v>
      </c>
      <c r="T15" s="204" t="s">
        <v>573</v>
      </c>
      <c r="U15" s="84"/>
    </row>
    <row r="16" spans="1:30">
      <c r="A16" s="245"/>
      <c r="B16" s="142" t="s">
        <v>590</v>
      </c>
      <c r="C16" s="138">
        <v>689</v>
      </c>
      <c r="D16" s="139" t="s">
        <v>573</v>
      </c>
      <c r="E16" s="140" t="s">
        <v>573</v>
      </c>
      <c r="F16" s="138" t="s">
        <v>573</v>
      </c>
      <c r="G16" s="139" t="s">
        <v>573</v>
      </c>
      <c r="H16" s="140" t="s">
        <v>573</v>
      </c>
      <c r="I16" s="138" t="s">
        <v>573</v>
      </c>
      <c r="J16" s="139" t="s">
        <v>573</v>
      </c>
      <c r="K16" s="140" t="s">
        <v>573</v>
      </c>
      <c r="L16" s="138" t="s">
        <v>573</v>
      </c>
      <c r="M16" s="139">
        <v>13</v>
      </c>
      <c r="N16" s="140" t="s">
        <v>573</v>
      </c>
      <c r="O16" s="138">
        <v>53</v>
      </c>
      <c r="P16" s="139">
        <v>70</v>
      </c>
      <c r="Q16" s="140">
        <v>7</v>
      </c>
      <c r="R16" s="138" t="s">
        <v>573</v>
      </c>
      <c r="S16" s="139" t="s">
        <v>573</v>
      </c>
      <c r="T16" s="140" t="s">
        <v>573</v>
      </c>
      <c r="U16" s="84"/>
    </row>
    <row r="17" spans="1:21">
      <c r="A17" s="245"/>
      <c r="B17" s="122" t="s">
        <v>592</v>
      </c>
      <c r="C17" s="202" t="s">
        <v>573</v>
      </c>
      <c r="D17" s="203" t="s">
        <v>573</v>
      </c>
      <c r="E17" s="204" t="s">
        <v>573</v>
      </c>
      <c r="F17" s="202" t="s">
        <v>573</v>
      </c>
      <c r="G17" s="203" t="s">
        <v>573</v>
      </c>
      <c r="H17" s="204" t="s">
        <v>573</v>
      </c>
      <c r="I17" s="202" t="s">
        <v>573</v>
      </c>
      <c r="J17" s="203">
        <v>109</v>
      </c>
      <c r="K17" s="204" t="s">
        <v>573</v>
      </c>
      <c r="L17" s="202">
        <v>14</v>
      </c>
      <c r="M17" s="203">
        <v>3</v>
      </c>
      <c r="N17" s="204" t="s">
        <v>573</v>
      </c>
      <c r="O17" s="202" t="s">
        <v>573</v>
      </c>
      <c r="P17" s="203" t="s">
        <v>573</v>
      </c>
      <c r="Q17" s="204" t="s">
        <v>573</v>
      </c>
      <c r="R17" s="202">
        <v>70</v>
      </c>
      <c r="S17" s="203">
        <v>6</v>
      </c>
      <c r="T17" s="204" t="s">
        <v>573</v>
      </c>
      <c r="U17" s="84"/>
    </row>
    <row r="18" spans="1:21">
      <c r="A18" s="245"/>
      <c r="B18" s="142" t="s">
        <v>594</v>
      </c>
      <c r="C18" s="138">
        <v>66</v>
      </c>
      <c r="D18" s="139">
        <v>10</v>
      </c>
      <c r="E18" s="140" t="s">
        <v>573</v>
      </c>
      <c r="F18" s="138" t="s">
        <v>573</v>
      </c>
      <c r="G18" s="139" t="s">
        <v>573</v>
      </c>
      <c r="H18" s="140" t="s">
        <v>573</v>
      </c>
      <c r="I18" s="138">
        <v>14</v>
      </c>
      <c r="J18" s="139" t="s">
        <v>573</v>
      </c>
      <c r="K18" s="140" t="s">
        <v>573</v>
      </c>
      <c r="L18" s="138">
        <v>12</v>
      </c>
      <c r="M18" s="139" t="s">
        <v>573</v>
      </c>
      <c r="N18" s="140" t="s">
        <v>573</v>
      </c>
      <c r="O18" s="138" t="s">
        <v>573</v>
      </c>
      <c r="P18" s="139" t="s">
        <v>573</v>
      </c>
      <c r="Q18" s="140" t="s">
        <v>573</v>
      </c>
      <c r="R18" s="138" t="s">
        <v>573</v>
      </c>
      <c r="S18" s="139" t="s">
        <v>573</v>
      </c>
      <c r="T18" s="140" t="s">
        <v>573</v>
      </c>
      <c r="U18" s="84"/>
    </row>
    <row r="19" spans="1:21">
      <c r="A19" s="245"/>
      <c r="B19" s="122" t="s">
        <v>596</v>
      </c>
      <c r="C19" s="202">
        <v>2</v>
      </c>
      <c r="D19" s="203" t="s">
        <v>573</v>
      </c>
      <c r="E19" s="204" t="s">
        <v>573</v>
      </c>
      <c r="F19" s="202" t="s">
        <v>573</v>
      </c>
      <c r="G19" s="203">
        <v>20</v>
      </c>
      <c r="H19" s="204" t="s">
        <v>573</v>
      </c>
      <c r="I19" s="202">
        <v>19</v>
      </c>
      <c r="J19" s="203" t="s">
        <v>573</v>
      </c>
      <c r="K19" s="204" t="s">
        <v>573</v>
      </c>
      <c r="L19" s="202" t="s">
        <v>573</v>
      </c>
      <c r="M19" s="203" t="s">
        <v>573</v>
      </c>
      <c r="N19" s="204" t="s">
        <v>573</v>
      </c>
      <c r="O19" s="202" t="s">
        <v>573</v>
      </c>
      <c r="P19" s="203" t="s">
        <v>573</v>
      </c>
      <c r="Q19" s="204" t="s">
        <v>573</v>
      </c>
      <c r="R19" s="202">
        <v>14</v>
      </c>
      <c r="S19" s="203" t="s">
        <v>573</v>
      </c>
      <c r="T19" s="204" t="s">
        <v>573</v>
      </c>
      <c r="U19" s="84"/>
    </row>
    <row r="20" spans="1:21">
      <c r="A20" s="246"/>
      <c r="B20" s="142" t="s">
        <v>598</v>
      </c>
      <c r="C20" s="138">
        <v>1</v>
      </c>
      <c r="D20" s="139" t="s">
        <v>573</v>
      </c>
      <c r="E20" s="140" t="s">
        <v>573</v>
      </c>
      <c r="F20" s="138" t="s">
        <v>573</v>
      </c>
      <c r="G20" s="139" t="s">
        <v>573</v>
      </c>
      <c r="H20" s="140" t="s">
        <v>573</v>
      </c>
      <c r="I20" s="138" t="s">
        <v>573</v>
      </c>
      <c r="J20" s="139" t="s">
        <v>573</v>
      </c>
      <c r="K20" s="140" t="s">
        <v>573</v>
      </c>
      <c r="L20" s="138" t="s">
        <v>573</v>
      </c>
      <c r="M20" s="139" t="s">
        <v>573</v>
      </c>
      <c r="N20" s="140" t="s">
        <v>573</v>
      </c>
      <c r="O20" s="138">
        <v>121</v>
      </c>
      <c r="P20" s="139">
        <v>90</v>
      </c>
      <c r="Q20" s="140" t="s">
        <v>573</v>
      </c>
      <c r="R20" s="138" t="s">
        <v>573</v>
      </c>
      <c r="S20" s="139" t="s">
        <v>573</v>
      </c>
      <c r="T20" s="140" t="s">
        <v>573</v>
      </c>
      <c r="U20" s="84"/>
    </row>
    <row r="21" spans="1:21">
      <c r="A21" s="246"/>
      <c r="B21" s="122" t="s">
        <v>600</v>
      </c>
      <c r="C21" s="202">
        <v>2</v>
      </c>
      <c r="D21" s="203" t="s">
        <v>573</v>
      </c>
      <c r="E21" s="204" t="s">
        <v>573</v>
      </c>
      <c r="F21" s="202" t="s">
        <v>573</v>
      </c>
      <c r="G21" s="203" t="s">
        <v>573</v>
      </c>
      <c r="H21" s="204" t="s">
        <v>573</v>
      </c>
      <c r="I21" s="202" t="s">
        <v>573</v>
      </c>
      <c r="J21" s="203" t="s">
        <v>573</v>
      </c>
      <c r="K21" s="204" t="s">
        <v>573</v>
      </c>
      <c r="L21" s="202" t="s">
        <v>573</v>
      </c>
      <c r="M21" s="203" t="s">
        <v>573</v>
      </c>
      <c r="N21" s="204" t="s">
        <v>573</v>
      </c>
      <c r="O21" s="202" t="s">
        <v>573</v>
      </c>
      <c r="P21" s="203">
        <v>3</v>
      </c>
      <c r="Q21" s="204" t="s">
        <v>573</v>
      </c>
      <c r="R21" s="202">
        <v>6</v>
      </c>
      <c r="S21" s="203" t="s">
        <v>573</v>
      </c>
      <c r="T21" s="204" t="s">
        <v>573</v>
      </c>
      <c r="U21" s="84"/>
    </row>
    <row r="22" spans="1:21">
      <c r="A22" s="246"/>
      <c r="B22" s="142" t="s">
        <v>602</v>
      </c>
      <c r="C22" s="138" t="s">
        <v>573</v>
      </c>
      <c r="D22" s="139" t="s">
        <v>573</v>
      </c>
      <c r="E22" s="140" t="s">
        <v>573</v>
      </c>
      <c r="F22" s="138" t="s">
        <v>573</v>
      </c>
      <c r="G22" s="139" t="s">
        <v>573</v>
      </c>
      <c r="H22" s="140">
        <v>1</v>
      </c>
      <c r="I22" s="138">
        <v>4</v>
      </c>
      <c r="J22" s="139" t="s">
        <v>573</v>
      </c>
      <c r="K22" s="140" t="s">
        <v>573</v>
      </c>
      <c r="L22" s="138" t="s">
        <v>573</v>
      </c>
      <c r="M22" s="139" t="s">
        <v>573</v>
      </c>
      <c r="N22" s="140" t="s">
        <v>573</v>
      </c>
      <c r="O22" s="138" t="s">
        <v>573</v>
      </c>
      <c r="P22" s="139" t="s">
        <v>573</v>
      </c>
      <c r="Q22" s="140" t="s">
        <v>573</v>
      </c>
      <c r="R22" s="138">
        <v>2</v>
      </c>
      <c r="S22" s="139" t="s">
        <v>573</v>
      </c>
      <c r="T22" s="140" t="s">
        <v>573</v>
      </c>
      <c r="U22" s="84"/>
    </row>
    <row r="23" spans="1:21">
      <c r="A23" s="246"/>
      <c r="B23" s="122" t="s">
        <v>604</v>
      </c>
      <c r="C23" s="202" t="s">
        <v>573</v>
      </c>
      <c r="D23" s="203" t="s">
        <v>573</v>
      </c>
      <c r="E23" s="204" t="s">
        <v>573</v>
      </c>
      <c r="F23" s="202" t="s">
        <v>573</v>
      </c>
      <c r="G23" s="203">
        <v>2</v>
      </c>
      <c r="H23" s="204" t="s">
        <v>573</v>
      </c>
      <c r="I23" s="202" t="s">
        <v>573</v>
      </c>
      <c r="J23" s="203" t="s">
        <v>573</v>
      </c>
      <c r="K23" s="204" t="s">
        <v>573</v>
      </c>
      <c r="L23" s="202" t="s">
        <v>573</v>
      </c>
      <c r="M23" s="203" t="s">
        <v>573</v>
      </c>
      <c r="N23" s="204" t="s">
        <v>573</v>
      </c>
      <c r="O23" s="202">
        <v>2</v>
      </c>
      <c r="P23" s="203">
        <v>1</v>
      </c>
      <c r="Q23" s="204" t="s">
        <v>573</v>
      </c>
      <c r="R23" s="202" t="s">
        <v>573</v>
      </c>
      <c r="S23" s="203" t="s">
        <v>573</v>
      </c>
      <c r="T23" s="204" t="s">
        <v>573</v>
      </c>
      <c r="U23" s="84"/>
    </row>
    <row r="24" spans="1:21">
      <c r="A24" s="246"/>
      <c r="B24" s="142" t="s">
        <v>606</v>
      </c>
      <c r="C24" s="138" t="s">
        <v>573</v>
      </c>
      <c r="D24" s="139">
        <v>4</v>
      </c>
      <c r="E24" s="140" t="s">
        <v>573</v>
      </c>
      <c r="F24" s="138" t="s">
        <v>573</v>
      </c>
      <c r="G24" s="139" t="s">
        <v>573</v>
      </c>
      <c r="H24" s="140" t="s">
        <v>573</v>
      </c>
      <c r="I24" s="138" t="s">
        <v>573</v>
      </c>
      <c r="J24" s="139">
        <v>6</v>
      </c>
      <c r="K24" s="140" t="s">
        <v>573</v>
      </c>
      <c r="L24" s="138" t="s">
        <v>573</v>
      </c>
      <c r="M24" s="139" t="s">
        <v>573</v>
      </c>
      <c r="N24" s="140" t="s">
        <v>573</v>
      </c>
      <c r="O24" s="138" t="s">
        <v>573</v>
      </c>
      <c r="P24" s="139" t="s">
        <v>573</v>
      </c>
      <c r="Q24" s="140" t="s">
        <v>573</v>
      </c>
      <c r="R24" s="138" t="s">
        <v>573</v>
      </c>
      <c r="S24" s="139">
        <v>8</v>
      </c>
      <c r="T24" s="140" t="s">
        <v>573</v>
      </c>
      <c r="U24" s="84"/>
    </row>
    <row r="25" spans="1:21">
      <c r="A25" s="247"/>
      <c r="B25" s="122" t="s">
        <v>608</v>
      </c>
      <c r="C25" s="202" t="s">
        <v>573</v>
      </c>
      <c r="D25" s="203" t="s">
        <v>573</v>
      </c>
      <c r="E25" s="204" t="s">
        <v>573</v>
      </c>
      <c r="F25" s="202">
        <v>7</v>
      </c>
      <c r="G25" s="203">
        <v>16</v>
      </c>
      <c r="H25" s="204" t="s">
        <v>573</v>
      </c>
      <c r="I25" s="202" t="s">
        <v>573</v>
      </c>
      <c r="J25" s="203" t="s">
        <v>573</v>
      </c>
      <c r="K25" s="204" t="s">
        <v>573</v>
      </c>
      <c r="L25" s="202" t="s">
        <v>573</v>
      </c>
      <c r="M25" s="203" t="s">
        <v>573</v>
      </c>
      <c r="N25" s="204" t="s">
        <v>573</v>
      </c>
      <c r="O25" s="202" t="s">
        <v>573</v>
      </c>
      <c r="P25" s="203" t="s">
        <v>573</v>
      </c>
      <c r="Q25" s="204">
        <v>41</v>
      </c>
      <c r="R25" s="202" t="s">
        <v>573</v>
      </c>
      <c r="S25" s="203" t="s">
        <v>573</v>
      </c>
      <c r="T25" s="204" t="s">
        <v>573</v>
      </c>
      <c r="U25" s="84"/>
    </row>
    <row r="26" spans="1:21">
      <c r="A26" s="247"/>
      <c r="B26" s="142" t="s">
        <v>610</v>
      </c>
      <c r="C26" s="138" t="s">
        <v>573</v>
      </c>
      <c r="D26" s="139">
        <v>1</v>
      </c>
      <c r="E26" s="140" t="s">
        <v>573</v>
      </c>
      <c r="F26" s="138">
        <v>2</v>
      </c>
      <c r="G26" s="139">
        <v>1</v>
      </c>
      <c r="H26" s="140" t="s">
        <v>573</v>
      </c>
      <c r="I26" s="138" t="s">
        <v>573</v>
      </c>
      <c r="J26" s="139" t="s">
        <v>573</v>
      </c>
      <c r="K26" s="140" t="s">
        <v>573</v>
      </c>
      <c r="L26" s="138" t="s">
        <v>573</v>
      </c>
      <c r="M26" s="139" t="s">
        <v>573</v>
      </c>
      <c r="N26" s="140" t="s">
        <v>573</v>
      </c>
      <c r="O26" s="138" t="s">
        <v>573</v>
      </c>
      <c r="P26" s="139" t="s">
        <v>573</v>
      </c>
      <c r="Q26" s="140" t="s">
        <v>573</v>
      </c>
      <c r="R26" s="138" t="s">
        <v>573</v>
      </c>
      <c r="S26" s="139" t="s">
        <v>573</v>
      </c>
      <c r="T26" s="140" t="s">
        <v>573</v>
      </c>
      <c r="U26" s="84"/>
    </row>
    <row r="27" spans="1:21">
      <c r="A27" s="247"/>
      <c r="B27" s="122" t="s">
        <v>612</v>
      </c>
      <c r="C27" s="202" t="s">
        <v>573</v>
      </c>
      <c r="D27" s="203" t="s">
        <v>573</v>
      </c>
      <c r="E27" s="204" t="s">
        <v>573</v>
      </c>
      <c r="F27" s="202" t="s">
        <v>573</v>
      </c>
      <c r="G27" s="203" t="s">
        <v>573</v>
      </c>
      <c r="H27" s="204" t="s">
        <v>573</v>
      </c>
      <c r="I27" s="202" t="s">
        <v>573</v>
      </c>
      <c r="J27" s="203" t="s">
        <v>573</v>
      </c>
      <c r="K27" s="204" t="s">
        <v>573</v>
      </c>
      <c r="L27" s="202" t="s">
        <v>573</v>
      </c>
      <c r="M27" s="203" t="s">
        <v>573</v>
      </c>
      <c r="N27" s="204" t="s">
        <v>573</v>
      </c>
      <c r="O27" s="202">
        <v>3</v>
      </c>
      <c r="P27" s="203">
        <v>5</v>
      </c>
      <c r="Q27" s="204" t="s">
        <v>573</v>
      </c>
      <c r="R27" s="202" t="s">
        <v>573</v>
      </c>
      <c r="S27" s="203" t="s">
        <v>573</v>
      </c>
      <c r="T27" s="204" t="s">
        <v>573</v>
      </c>
      <c r="U27" s="84"/>
    </row>
    <row r="28" spans="1:21">
      <c r="A28" s="247"/>
      <c r="B28" s="142" t="s">
        <v>614</v>
      </c>
      <c r="C28" s="138" t="s">
        <v>573</v>
      </c>
      <c r="D28" s="139" t="s">
        <v>573</v>
      </c>
      <c r="E28" s="140" t="s">
        <v>573</v>
      </c>
      <c r="F28" s="138" t="s">
        <v>573</v>
      </c>
      <c r="G28" s="139" t="s">
        <v>573</v>
      </c>
      <c r="H28" s="140" t="s">
        <v>573</v>
      </c>
      <c r="I28" s="138" t="s">
        <v>573</v>
      </c>
      <c r="J28" s="139" t="s">
        <v>573</v>
      </c>
      <c r="K28" s="140" t="s">
        <v>573</v>
      </c>
      <c r="L28" s="138" t="s">
        <v>573</v>
      </c>
      <c r="M28" s="139" t="s">
        <v>573</v>
      </c>
      <c r="N28" s="140" t="s">
        <v>573</v>
      </c>
      <c r="O28" s="138" t="s">
        <v>573</v>
      </c>
      <c r="P28" s="139" t="s">
        <v>573</v>
      </c>
      <c r="Q28" s="140">
        <v>1</v>
      </c>
      <c r="R28" s="138" t="s">
        <v>573</v>
      </c>
      <c r="S28" s="139" t="s">
        <v>573</v>
      </c>
      <c r="T28" s="140" t="s">
        <v>573</v>
      </c>
      <c r="U28" s="84"/>
    </row>
    <row r="29" spans="1:21">
      <c r="A29" s="247"/>
      <c r="B29" s="122" t="s">
        <v>616</v>
      </c>
      <c r="C29" s="202" t="s">
        <v>573</v>
      </c>
      <c r="D29" s="203" t="s">
        <v>573</v>
      </c>
      <c r="E29" s="204" t="s">
        <v>573</v>
      </c>
      <c r="F29" s="202" t="s">
        <v>573</v>
      </c>
      <c r="G29" s="203">
        <v>3</v>
      </c>
      <c r="H29" s="204" t="s">
        <v>573</v>
      </c>
      <c r="I29" s="202" t="s">
        <v>573</v>
      </c>
      <c r="J29" s="203" t="s">
        <v>573</v>
      </c>
      <c r="K29" s="204" t="s">
        <v>573</v>
      </c>
      <c r="L29" s="202" t="s">
        <v>573</v>
      </c>
      <c r="M29" s="203" t="s">
        <v>573</v>
      </c>
      <c r="N29" s="204" t="s">
        <v>573</v>
      </c>
      <c r="O29" s="202" t="s">
        <v>573</v>
      </c>
      <c r="P29" s="203" t="s">
        <v>573</v>
      </c>
      <c r="Q29" s="204" t="s">
        <v>573</v>
      </c>
      <c r="R29" s="202" t="s">
        <v>573</v>
      </c>
      <c r="S29" s="203" t="s">
        <v>573</v>
      </c>
      <c r="T29" s="204" t="s">
        <v>573</v>
      </c>
      <c r="U29" s="84"/>
    </row>
    <row r="30" spans="1:21">
      <c r="A30" s="242"/>
      <c r="B30" s="142" t="s">
        <v>618</v>
      </c>
      <c r="C30" s="138" t="s">
        <v>573</v>
      </c>
      <c r="D30" s="139">
        <v>1</v>
      </c>
      <c r="E30" s="140" t="s">
        <v>573</v>
      </c>
      <c r="F30" s="138" t="s">
        <v>573</v>
      </c>
      <c r="G30" s="139" t="s">
        <v>573</v>
      </c>
      <c r="H30" s="140" t="s">
        <v>573</v>
      </c>
      <c r="I30" s="138" t="s">
        <v>573</v>
      </c>
      <c r="J30" s="139" t="s">
        <v>573</v>
      </c>
      <c r="K30" s="140" t="s">
        <v>573</v>
      </c>
      <c r="L30" s="138" t="s">
        <v>573</v>
      </c>
      <c r="M30" s="139" t="s">
        <v>573</v>
      </c>
      <c r="N30" s="140" t="s">
        <v>573</v>
      </c>
      <c r="O30" s="138" t="s">
        <v>573</v>
      </c>
      <c r="P30" s="139" t="s">
        <v>573</v>
      </c>
      <c r="Q30" s="140" t="s">
        <v>573</v>
      </c>
      <c r="R30" s="138" t="s">
        <v>573</v>
      </c>
      <c r="S30" s="139" t="s">
        <v>573</v>
      </c>
      <c r="T30" s="140" t="s">
        <v>573</v>
      </c>
      <c r="U30" s="84"/>
    </row>
    <row r="31" spans="1:21">
      <c r="A31" s="242"/>
      <c r="B31" s="122" t="s">
        <v>620</v>
      </c>
      <c r="C31" s="202" t="s">
        <v>573</v>
      </c>
      <c r="D31" s="203" t="s">
        <v>573</v>
      </c>
      <c r="E31" s="204" t="s">
        <v>573</v>
      </c>
      <c r="F31" s="202" t="s">
        <v>573</v>
      </c>
      <c r="G31" s="203" t="s">
        <v>573</v>
      </c>
      <c r="H31" s="204" t="s">
        <v>573</v>
      </c>
      <c r="I31" s="202" t="s">
        <v>573</v>
      </c>
      <c r="J31" s="203" t="s">
        <v>573</v>
      </c>
      <c r="K31" s="204" t="s">
        <v>573</v>
      </c>
      <c r="L31" s="202" t="s">
        <v>573</v>
      </c>
      <c r="M31" s="203" t="s">
        <v>573</v>
      </c>
      <c r="N31" s="204" t="s">
        <v>573</v>
      </c>
      <c r="O31" s="202" t="s">
        <v>573</v>
      </c>
      <c r="P31" s="203" t="s">
        <v>573</v>
      </c>
      <c r="Q31" s="204" t="s">
        <v>573</v>
      </c>
      <c r="R31" s="202">
        <v>1</v>
      </c>
      <c r="S31" s="203" t="s">
        <v>573</v>
      </c>
      <c r="T31" s="204" t="s">
        <v>573</v>
      </c>
      <c r="U31" s="84"/>
    </row>
    <row r="32" spans="1:21">
      <c r="A32" s="242"/>
      <c r="B32" s="142" t="s">
        <v>622</v>
      </c>
      <c r="C32" s="138" t="s">
        <v>573</v>
      </c>
      <c r="D32" s="139" t="s">
        <v>573</v>
      </c>
      <c r="E32" s="140" t="s">
        <v>573</v>
      </c>
      <c r="F32" s="138" t="s">
        <v>573</v>
      </c>
      <c r="G32" s="139" t="s">
        <v>573</v>
      </c>
      <c r="H32" s="140" t="s">
        <v>573</v>
      </c>
      <c r="I32" s="138" t="s">
        <v>573</v>
      </c>
      <c r="J32" s="139" t="s">
        <v>573</v>
      </c>
      <c r="K32" s="140" t="s">
        <v>573</v>
      </c>
      <c r="L32" s="138">
        <v>1</v>
      </c>
      <c r="M32" s="139" t="s">
        <v>573</v>
      </c>
      <c r="N32" s="140" t="s">
        <v>573</v>
      </c>
      <c r="O32" s="138" t="s">
        <v>573</v>
      </c>
      <c r="P32" s="139" t="s">
        <v>573</v>
      </c>
      <c r="Q32" s="140" t="s">
        <v>573</v>
      </c>
      <c r="R32" s="138" t="s">
        <v>573</v>
      </c>
      <c r="S32" s="139" t="s">
        <v>573</v>
      </c>
      <c r="T32" s="140" t="s">
        <v>573</v>
      </c>
      <c r="U32" s="84"/>
    </row>
    <row r="33" spans="1:21">
      <c r="A33" s="242"/>
      <c r="B33" s="122" t="s">
        <v>624</v>
      </c>
      <c r="C33" s="202" t="s">
        <v>573</v>
      </c>
      <c r="D33" s="203" t="s">
        <v>573</v>
      </c>
      <c r="E33" s="204" t="s">
        <v>573</v>
      </c>
      <c r="F33" s="202" t="s">
        <v>573</v>
      </c>
      <c r="G33" s="203" t="s">
        <v>573</v>
      </c>
      <c r="H33" s="204" t="s">
        <v>573</v>
      </c>
      <c r="I33" s="202" t="s">
        <v>573</v>
      </c>
      <c r="J33" s="203" t="s">
        <v>573</v>
      </c>
      <c r="K33" s="204" t="s">
        <v>573</v>
      </c>
      <c r="L33" s="202" t="s">
        <v>573</v>
      </c>
      <c r="M33" s="203" t="s">
        <v>573</v>
      </c>
      <c r="N33" s="204" t="s">
        <v>573</v>
      </c>
      <c r="O33" s="202" t="s">
        <v>573</v>
      </c>
      <c r="P33" s="203" t="s">
        <v>573</v>
      </c>
      <c r="Q33" s="204">
        <v>1</v>
      </c>
      <c r="R33" s="202" t="s">
        <v>573</v>
      </c>
      <c r="S33" s="203" t="s">
        <v>573</v>
      </c>
      <c r="T33" s="204" t="s">
        <v>573</v>
      </c>
      <c r="U33" s="84"/>
    </row>
    <row r="34" spans="1:21">
      <c r="A34" s="242"/>
      <c r="B34" s="142" t="s">
        <v>626</v>
      </c>
      <c r="C34" s="138" t="s">
        <v>573</v>
      </c>
      <c r="D34" s="139" t="s">
        <v>573</v>
      </c>
      <c r="E34" s="140" t="s">
        <v>573</v>
      </c>
      <c r="F34" s="138" t="s">
        <v>573</v>
      </c>
      <c r="G34" s="139" t="s">
        <v>573</v>
      </c>
      <c r="H34" s="140" t="s">
        <v>573</v>
      </c>
      <c r="I34" s="138" t="s">
        <v>573</v>
      </c>
      <c r="J34" s="139" t="s">
        <v>573</v>
      </c>
      <c r="K34" s="140" t="s">
        <v>573</v>
      </c>
      <c r="L34" s="138" t="s">
        <v>573</v>
      </c>
      <c r="M34" s="139" t="s">
        <v>573</v>
      </c>
      <c r="N34" s="140" t="s">
        <v>573</v>
      </c>
      <c r="O34" s="138" t="s">
        <v>573</v>
      </c>
      <c r="P34" s="139" t="s">
        <v>573</v>
      </c>
      <c r="Q34" s="140">
        <v>1</v>
      </c>
      <c r="R34" s="138" t="s">
        <v>573</v>
      </c>
      <c r="S34" s="139" t="s">
        <v>573</v>
      </c>
      <c r="T34" s="140" t="s">
        <v>573</v>
      </c>
      <c r="U34" s="84"/>
    </row>
    <row r="35" spans="1:21">
      <c r="A35" s="242"/>
      <c r="B35" s="122" t="s">
        <v>628</v>
      </c>
      <c r="C35" s="205" t="s">
        <v>573</v>
      </c>
      <c r="D35" s="206" t="s">
        <v>573</v>
      </c>
      <c r="E35" s="207" t="s">
        <v>573</v>
      </c>
      <c r="F35" s="205" t="s">
        <v>573</v>
      </c>
      <c r="G35" s="206" t="s">
        <v>573</v>
      </c>
      <c r="H35" s="207" t="s">
        <v>573</v>
      </c>
      <c r="I35" s="205" t="s">
        <v>573</v>
      </c>
      <c r="J35" s="206" t="s">
        <v>573</v>
      </c>
      <c r="K35" s="207" t="s">
        <v>573</v>
      </c>
      <c r="L35" s="205" t="s">
        <v>573</v>
      </c>
      <c r="M35" s="206">
        <v>1</v>
      </c>
      <c r="N35" s="207" t="s">
        <v>573</v>
      </c>
      <c r="O35" s="205" t="s">
        <v>573</v>
      </c>
      <c r="P35" s="206" t="s">
        <v>573</v>
      </c>
      <c r="Q35" s="207" t="s">
        <v>573</v>
      </c>
      <c r="R35" s="205" t="s">
        <v>573</v>
      </c>
      <c r="S35" s="206" t="s">
        <v>573</v>
      </c>
      <c r="T35" s="207" t="s">
        <v>573</v>
      </c>
      <c r="U35" s="84"/>
    </row>
    <row r="36" spans="1:21" ht="15" customHeight="1">
      <c r="C36" s="85"/>
      <c r="D36" s="85"/>
      <c r="E36" s="85"/>
      <c r="F36" s="85"/>
      <c r="G36" s="85"/>
      <c r="H36" s="85"/>
      <c r="I36" s="85"/>
      <c r="J36" s="85"/>
      <c r="K36" s="85"/>
      <c r="L36" s="85"/>
      <c r="M36" s="85"/>
      <c r="N36" s="85"/>
    </row>
    <row r="37" spans="1:21" ht="15" customHeight="1">
      <c r="C37" s="85"/>
      <c r="D37" s="85"/>
      <c r="E37" s="85"/>
      <c r="F37" s="85"/>
      <c r="G37" s="85"/>
      <c r="H37" s="85"/>
      <c r="I37" s="85"/>
      <c r="J37" s="85"/>
      <c r="K37" s="85"/>
      <c r="L37" s="85"/>
      <c r="M37" s="85"/>
      <c r="N37" s="85"/>
    </row>
    <row r="38" spans="1:21" ht="15" customHeight="1">
      <c r="C38" s="85"/>
      <c r="D38" s="85"/>
      <c r="E38" s="85"/>
      <c r="F38" s="85"/>
      <c r="G38" s="85"/>
      <c r="H38" s="85"/>
      <c r="I38" s="85"/>
      <c r="J38" s="85"/>
      <c r="K38" s="85"/>
      <c r="L38" s="85"/>
      <c r="M38" s="85"/>
      <c r="N38" s="85"/>
    </row>
    <row r="39" spans="1:21" ht="15" customHeight="1">
      <c r="C39" s="85"/>
      <c r="D39" s="85"/>
      <c r="E39" s="85"/>
      <c r="F39" s="85"/>
      <c r="G39" s="85"/>
      <c r="H39" s="85"/>
      <c r="I39" s="85"/>
      <c r="J39" s="85"/>
      <c r="K39" s="85"/>
      <c r="L39" s="85"/>
      <c r="M39" s="85"/>
      <c r="N39" s="85"/>
    </row>
    <row r="40" spans="1:21">
      <c r="B40" s="20"/>
      <c r="C40" s="86"/>
      <c r="D40" s="86"/>
      <c r="E40" s="86"/>
      <c r="F40" s="86"/>
      <c r="G40" s="86"/>
      <c r="H40" s="86"/>
      <c r="I40" s="86"/>
      <c r="J40" s="86"/>
      <c r="K40" s="86"/>
      <c r="L40" s="86"/>
      <c r="M40" s="86"/>
      <c r="N40" s="86"/>
    </row>
    <row r="41" spans="1:21">
      <c r="B41" s="20"/>
      <c r="C41" s="20"/>
      <c r="D41" s="20"/>
      <c r="E41" s="20"/>
      <c r="F41" s="20"/>
      <c r="G41" s="20"/>
      <c r="H41" s="20"/>
      <c r="I41" s="20"/>
      <c r="J41" s="20"/>
      <c r="K41" s="20"/>
      <c r="L41" s="20"/>
      <c r="M41" s="20"/>
      <c r="N41" s="20"/>
    </row>
    <row r="42" spans="1:21">
      <c r="B42" s="20"/>
      <c r="C42" s="20"/>
      <c r="D42" s="20"/>
      <c r="E42" s="20"/>
      <c r="F42" s="20"/>
      <c r="G42" s="20"/>
      <c r="H42" s="20"/>
      <c r="I42" s="20"/>
      <c r="J42" s="20"/>
      <c r="K42" s="20"/>
      <c r="L42" s="20"/>
      <c r="M42" s="20"/>
      <c r="N42" s="20"/>
    </row>
    <row r="43" spans="1:21">
      <c r="B43" s="20"/>
      <c r="C43" s="20"/>
      <c r="D43" s="20"/>
      <c r="E43" s="20"/>
      <c r="F43" s="20"/>
      <c r="G43" s="20"/>
      <c r="H43" s="20"/>
      <c r="I43" s="20"/>
      <c r="J43" s="20"/>
      <c r="K43" s="20"/>
      <c r="L43" s="20"/>
      <c r="M43" s="20"/>
      <c r="N43" s="20"/>
    </row>
    <row r="44" spans="1:21">
      <c r="B44" s="20"/>
      <c r="C44" s="20"/>
      <c r="D44" s="20"/>
      <c r="E44" s="20"/>
      <c r="F44" s="20"/>
      <c r="G44" s="20"/>
      <c r="H44" s="20"/>
      <c r="I44" s="20"/>
      <c r="J44" s="20"/>
      <c r="K44" s="20"/>
      <c r="L44" s="20"/>
      <c r="M44" s="20"/>
      <c r="N44" s="20"/>
    </row>
    <row r="45" spans="1:21">
      <c r="B45" s="20"/>
      <c r="C45" s="20"/>
      <c r="D45" s="20"/>
      <c r="E45" s="20"/>
      <c r="F45" s="20"/>
      <c r="G45" s="20"/>
      <c r="H45" s="87"/>
      <c r="I45" s="20"/>
      <c r="J45" s="20"/>
      <c r="K45" s="20"/>
      <c r="L45" s="20"/>
      <c r="M45" s="20"/>
      <c r="N45" s="20"/>
    </row>
    <row r="46" spans="1:21">
      <c r="B46" s="20"/>
      <c r="C46" s="20"/>
      <c r="D46" s="20"/>
      <c r="E46" s="20"/>
      <c r="F46" s="20"/>
      <c r="G46" s="20"/>
      <c r="H46" s="87"/>
      <c r="I46" s="87"/>
      <c r="J46" s="87"/>
      <c r="K46" s="87"/>
      <c r="L46" s="87"/>
      <c r="M46" s="87"/>
      <c r="N46" s="87"/>
    </row>
    <row r="47" spans="1:21">
      <c r="B47" s="20"/>
      <c r="C47" s="20"/>
      <c r="D47" s="20"/>
      <c r="E47" s="20"/>
      <c r="F47" s="20"/>
      <c r="G47" s="20"/>
      <c r="H47" s="87"/>
      <c r="I47" s="87"/>
      <c r="J47" s="87"/>
      <c r="K47" s="87"/>
      <c r="L47" s="87"/>
      <c r="M47" s="20"/>
      <c r="N47" s="87"/>
    </row>
    <row r="48" spans="1:21">
      <c r="B48" s="20"/>
      <c r="C48" s="20"/>
      <c r="D48" s="20"/>
      <c r="E48" s="20"/>
      <c r="F48" s="20"/>
      <c r="G48" s="20"/>
      <c r="H48" s="87"/>
      <c r="I48" s="87"/>
      <c r="J48" s="20"/>
      <c r="K48" s="87"/>
      <c r="L48" s="87"/>
      <c r="M48" s="87"/>
      <c r="N48" s="87"/>
    </row>
    <row r="49" spans="2:33" ht="15" customHeight="1">
      <c r="B49" s="20"/>
      <c r="C49" s="20"/>
      <c r="D49" s="20"/>
      <c r="E49" s="20"/>
      <c r="F49" s="20"/>
      <c r="G49" s="20"/>
      <c r="H49" s="87"/>
      <c r="I49" s="87"/>
      <c r="J49" s="87"/>
      <c r="K49" s="87"/>
      <c r="L49" s="87"/>
      <c r="M49" s="87"/>
      <c r="N49" s="87"/>
    </row>
    <row r="50" spans="2:33" ht="15.75" customHeight="1">
      <c r="B50" s="20"/>
      <c r="C50" s="20"/>
      <c r="D50" s="20"/>
      <c r="E50" s="20"/>
      <c r="F50" s="20"/>
      <c r="G50" s="20"/>
      <c r="H50" s="87"/>
      <c r="I50" s="20"/>
      <c r="J50" s="20"/>
      <c r="K50" s="20"/>
      <c r="L50" s="20"/>
      <c r="M50" s="87"/>
      <c r="N50" s="20"/>
      <c r="V50" s="370" t="s">
        <v>811</v>
      </c>
      <c r="W50" s="370"/>
      <c r="X50" s="370"/>
      <c r="Y50" s="370"/>
      <c r="Z50" s="370"/>
      <c r="AA50" s="370"/>
      <c r="AB50" s="370"/>
      <c r="AC50" s="370"/>
      <c r="AD50" s="370"/>
      <c r="AE50" s="370"/>
      <c r="AF50" s="370"/>
      <c r="AG50" s="182"/>
    </row>
    <row r="51" spans="2:33">
      <c r="B51" s="20"/>
      <c r="C51" s="20"/>
      <c r="D51" s="20"/>
      <c r="E51" s="20"/>
      <c r="F51" s="20"/>
      <c r="G51" s="20"/>
      <c r="H51" s="87"/>
      <c r="I51" s="87"/>
      <c r="J51" s="87"/>
      <c r="K51" s="87"/>
      <c r="L51" s="87"/>
      <c r="M51" s="87"/>
      <c r="N51" s="87"/>
      <c r="V51" s="370"/>
      <c r="W51" s="370"/>
      <c r="X51" s="370"/>
      <c r="Y51" s="370"/>
      <c r="Z51" s="370"/>
      <c r="AA51" s="370"/>
      <c r="AB51" s="370"/>
      <c r="AC51" s="370"/>
      <c r="AD51" s="370"/>
      <c r="AE51" s="370"/>
      <c r="AF51" s="370"/>
      <c r="AG51" s="182"/>
    </row>
    <row r="52" spans="2:33">
      <c r="B52" s="20"/>
      <c r="C52" s="20"/>
      <c r="D52" s="20"/>
      <c r="E52" s="20"/>
      <c r="F52" s="20"/>
      <c r="G52" s="20"/>
      <c r="H52" s="87"/>
      <c r="I52" s="87"/>
      <c r="J52" s="87"/>
      <c r="K52" s="87"/>
      <c r="L52" s="87"/>
      <c r="M52" s="87"/>
      <c r="N52" s="87"/>
      <c r="V52" s="370"/>
      <c r="W52" s="370"/>
      <c r="X52" s="370"/>
      <c r="Y52" s="370"/>
      <c r="Z52" s="370"/>
      <c r="AA52" s="370"/>
      <c r="AB52" s="370"/>
      <c r="AC52" s="370"/>
      <c r="AD52" s="370"/>
      <c r="AE52" s="370"/>
      <c r="AF52" s="370"/>
      <c r="AG52" s="182"/>
    </row>
    <row r="53" spans="2:33">
      <c r="B53" s="20"/>
      <c r="C53" s="20"/>
      <c r="D53" s="20"/>
      <c r="E53" s="20"/>
      <c r="F53" s="20"/>
      <c r="G53" s="20"/>
      <c r="H53" s="87"/>
      <c r="I53" s="20"/>
      <c r="J53" s="20"/>
      <c r="K53" s="20"/>
      <c r="L53" s="20"/>
      <c r="M53" s="20"/>
      <c r="N53" s="20"/>
      <c r="V53" s="370"/>
      <c r="W53" s="370"/>
      <c r="X53" s="370"/>
      <c r="Y53" s="370"/>
      <c r="Z53" s="370"/>
      <c r="AA53" s="370"/>
      <c r="AB53" s="370"/>
      <c r="AC53" s="370"/>
      <c r="AD53" s="370"/>
      <c r="AE53" s="370"/>
      <c r="AF53" s="370"/>
      <c r="AG53" s="182"/>
    </row>
    <row r="54" spans="2:33">
      <c r="B54" s="20"/>
      <c r="C54" s="20"/>
      <c r="D54" s="20"/>
      <c r="E54" s="20"/>
      <c r="F54" s="20"/>
      <c r="G54" s="20"/>
      <c r="H54" s="87"/>
      <c r="I54" s="87"/>
      <c r="J54" s="87"/>
      <c r="K54" s="87"/>
      <c r="L54" s="87"/>
      <c r="M54" s="87"/>
      <c r="N54" s="87"/>
      <c r="V54" s="370"/>
      <c r="W54" s="370"/>
      <c r="X54" s="370"/>
      <c r="Y54" s="370"/>
      <c r="Z54" s="370"/>
      <c r="AA54" s="370"/>
      <c r="AB54" s="370"/>
      <c r="AC54" s="370"/>
      <c r="AD54" s="370"/>
      <c r="AE54" s="370"/>
      <c r="AF54" s="370"/>
      <c r="AG54" s="182"/>
    </row>
    <row r="55" spans="2:33">
      <c r="B55" s="20"/>
      <c r="C55" s="20"/>
      <c r="D55" s="20"/>
      <c r="E55" s="20"/>
      <c r="F55" s="20"/>
      <c r="G55" s="20"/>
      <c r="H55" s="87"/>
      <c r="I55" s="87"/>
      <c r="J55" s="87"/>
      <c r="K55" s="87"/>
      <c r="L55" s="87"/>
      <c r="M55" s="87"/>
      <c r="N55" s="87"/>
      <c r="V55" s="370"/>
      <c r="W55" s="370"/>
      <c r="X55" s="370"/>
      <c r="Y55" s="370"/>
      <c r="Z55" s="370"/>
      <c r="AA55" s="370"/>
      <c r="AB55" s="370"/>
      <c r="AC55" s="370"/>
      <c r="AD55" s="370"/>
      <c r="AE55" s="370"/>
      <c r="AF55" s="370"/>
    </row>
    <row r="56" spans="2:33">
      <c r="B56" s="20"/>
      <c r="C56" s="20"/>
      <c r="D56" s="20"/>
      <c r="E56" s="20"/>
      <c r="F56" s="20"/>
      <c r="G56" s="20"/>
      <c r="H56" s="87"/>
      <c r="I56" s="20"/>
      <c r="J56" s="87"/>
      <c r="K56" s="20"/>
      <c r="L56" s="20"/>
      <c r="M56" s="87"/>
      <c r="N56" s="87"/>
      <c r="V56" s="370"/>
      <c r="W56" s="370"/>
      <c r="X56" s="370"/>
      <c r="Y56" s="370"/>
      <c r="Z56" s="370"/>
      <c r="AA56" s="370"/>
      <c r="AB56" s="370"/>
      <c r="AC56" s="370"/>
      <c r="AD56" s="370"/>
      <c r="AE56" s="370"/>
      <c r="AF56" s="370"/>
    </row>
    <row r="57" spans="2:33">
      <c r="B57" s="20"/>
      <c r="C57" s="20"/>
      <c r="D57" s="20"/>
      <c r="E57" s="20"/>
      <c r="F57" s="20"/>
      <c r="G57" s="20"/>
      <c r="H57" s="87"/>
      <c r="I57" s="87"/>
      <c r="J57" s="87"/>
      <c r="K57" s="87"/>
      <c r="L57" s="87"/>
      <c r="M57" s="87"/>
      <c r="N57" s="87"/>
      <c r="V57" s="370"/>
      <c r="W57" s="370"/>
      <c r="X57" s="370"/>
      <c r="Y57" s="370"/>
      <c r="Z57" s="370"/>
      <c r="AA57" s="370"/>
      <c r="AB57" s="370"/>
      <c r="AC57" s="370"/>
      <c r="AD57" s="370"/>
      <c r="AE57" s="370"/>
      <c r="AF57" s="370"/>
    </row>
    <row r="58" spans="2:33">
      <c r="B58" s="20"/>
      <c r="C58" s="20"/>
      <c r="D58" s="20"/>
      <c r="E58" s="20"/>
      <c r="F58" s="20"/>
      <c r="G58" s="20"/>
      <c r="H58" s="87"/>
      <c r="I58" s="20"/>
      <c r="J58" s="20"/>
      <c r="K58" s="20"/>
      <c r="L58" s="87"/>
      <c r="M58" s="87"/>
      <c r="N58" s="20"/>
      <c r="V58" s="370"/>
      <c r="W58" s="370"/>
      <c r="X58" s="370"/>
      <c r="Y58" s="370"/>
      <c r="Z58" s="370"/>
      <c r="AA58" s="370"/>
      <c r="AB58" s="370"/>
      <c r="AC58" s="370"/>
      <c r="AD58" s="370"/>
      <c r="AE58" s="370"/>
      <c r="AF58" s="370"/>
    </row>
    <row r="59" spans="2:33">
      <c r="B59" s="20"/>
      <c r="C59" s="20"/>
      <c r="D59" s="20"/>
      <c r="E59" s="20"/>
      <c r="F59" s="20"/>
      <c r="G59" s="20"/>
      <c r="H59" s="87"/>
      <c r="I59" s="87"/>
      <c r="J59" s="87"/>
      <c r="K59" s="87"/>
      <c r="L59" s="87"/>
      <c r="M59" s="87"/>
      <c r="N59" s="87"/>
      <c r="V59" s="370"/>
      <c r="W59" s="370"/>
      <c r="X59" s="370"/>
      <c r="Y59" s="370"/>
      <c r="Z59" s="370"/>
      <c r="AA59" s="370"/>
      <c r="AB59" s="370"/>
      <c r="AC59" s="370"/>
      <c r="AD59" s="370"/>
      <c r="AE59" s="370"/>
      <c r="AF59" s="370"/>
    </row>
    <row r="60" spans="2:33">
      <c r="B60" s="20"/>
      <c r="C60" s="20"/>
      <c r="D60" s="20"/>
      <c r="E60" s="20"/>
      <c r="F60" s="20"/>
      <c r="G60" s="20"/>
      <c r="H60" s="87"/>
      <c r="I60" s="20"/>
      <c r="J60" s="87"/>
      <c r="K60" s="87"/>
      <c r="L60" s="87"/>
      <c r="M60" s="87"/>
      <c r="N60" s="87"/>
      <c r="V60" s="370"/>
      <c r="W60" s="370"/>
      <c r="X60" s="370"/>
      <c r="Y60" s="370"/>
      <c r="Z60" s="370"/>
      <c r="AA60" s="370"/>
      <c r="AB60" s="370"/>
      <c r="AC60" s="370"/>
      <c r="AD60" s="370"/>
      <c r="AE60" s="370"/>
      <c r="AF60" s="370"/>
    </row>
    <row r="61" spans="2:33">
      <c r="B61" s="20"/>
      <c r="C61" s="20"/>
      <c r="D61" s="20"/>
      <c r="E61" s="20"/>
      <c r="F61" s="20"/>
      <c r="G61" s="20"/>
      <c r="H61" s="87"/>
      <c r="I61" s="87"/>
      <c r="J61" s="87"/>
      <c r="K61" s="87"/>
      <c r="L61" s="87"/>
      <c r="M61" s="87"/>
      <c r="N61" s="20"/>
      <c r="V61" s="183"/>
      <c r="W61" s="183"/>
      <c r="X61" s="183"/>
      <c r="Y61" s="183"/>
      <c r="Z61" s="183"/>
      <c r="AA61" s="183"/>
      <c r="AB61" s="183"/>
      <c r="AC61" s="183"/>
      <c r="AD61" s="183"/>
      <c r="AE61" s="183"/>
      <c r="AF61" s="183"/>
    </row>
    <row r="62" spans="2:33">
      <c r="B62" s="20"/>
      <c r="C62" s="20"/>
      <c r="D62" s="20"/>
      <c r="E62" s="20"/>
      <c r="F62" s="20"/>
      <c r="G62" s="20"/>
      <c r="H62" s="87"/>
      <c r="I62" s="87"/>
      <c r="J62" s="87"/>
      <c r="K62" s="87"/>
      <c r="L62" s="20"/>
      <c r="M62" s="87"/>
      <c r="N62" s="87"/>
      <c r="V62" s="183"/>
      <c r="W62" s="183"/>
      <c r="X62" s="183"/>
      <c r="Y62" s="183"/>
      <c r="Z62" s="183"/>
      <c r="AA62" s="183"/>
      <c r="AB62" s="183"/>
      <c r="AC62" s="183"/>
      <c r="AD62" s="183"/>
      <c r="AE62" s="183"/>
      <c r="AF62" s="183"/>
    </row>
    <row r="63" spans="2:33">
      <c r="B63" s="20"/>
      <c r="C63" s="20"/>
      <c r="D63" s="20"/>
      <c r="E63" s="20"/>
      <c r="F63" s="20"/>
      <c r="G63" s="20"/>
      <c r="H63" s="87"/>
      <c r="I63" s="87"/>
      <c r="J63" s="87"/>
      <c r="K63" s="87"/>
      <c r="L63" s="87"/>
      <c r="M63" s="87"/>
      <c r="N63" s="87"/>
    </row>
    <row r="64" spans="2:33">
      <c r="B64" s="20"/>
      <c r="C64" s="20"/>
      <c r="D64" s="20"/>
      <c r="E64" s="20"/>
      <c r="F64" s="20"/>
      <c r="G64" s="20"/>
      <c r="H64" s="87"/>
      <c r="I64" s="87"/>
      <c r="J64" s="87"/>
      <c r="K64" s="87"/>
      <c r="L64" s="87"/>
      <c r="M64" s="87"/>
      <c r="N64" s="87"/>
    </row>
    <row r="65" spans="2:14">
      <c r="B65" s="20"/>
      <c r="C65" s="20"/>
      <c r="D65" s="20"/>
      <c r="E65" s="20"/>
      <c r="F65" s="20"/>
      <c r="G65" s="20"/>
      <c r="H65" s="87"/>
      <c r="I65" s="20"/>
      <c r="J65" s="87"/>
      <c r="K65" s="87"/>
      <c r="L65" s="87"/>
      <c r="M65" s="20"/>
      <c r="N65" s="87"/>
    </row>
    <row r="66" spans="2:14">
      <c r="B66" s="20"/>
      <c r="C66" s="20"/>
      <c r="D66" s="20"/>
      <c r="E66" s="20"/>
      <c r="F66" s="20"/>
      <c r="G66" s="20"/>
      <c r="H66" s="87"/>
      <c r="I66" s="20"/>
      <c r="J66" s="87"/>
      <c r="K66" s="87"/>
      <c r="L66" s="87"/>
      <c r="M66" s="20"/>
      <c r="N66" s="87"/>
    </row>
    <row r="67" spans="2:14">
      <c r="B67" s="20"/>
      <c r="C67" s="20"/>
      <c r="D67" s="20"/>
      <c r="E67" s="20"/>
      <c r="F67" s="20"/>
      <c r="G67" s="20"/>
      <c r="H67" s="87"/>
      <c r="I67" s="87"/>
      <c r="J67" s="87"/>
      <c r="K67" s="87"/>
      <c r="L67" s="87"/>
      <c r="M67" s="87"/>
      <c r="N67" s="87"/>
    </row>
    <row r="68" spans="2:14">
      <c r="B68" s="20"/>
      <c r="C68" s="20"/>
      <c r="D68" s="20"/>
      <c r="E68" s="20"/>
      <c r="F68" s="20"/>
      <c r="G68" s="20"/>
      <c r="H68" s="87"/>
      <c r="I68" s="87"/>
      <c r="J68" s="87"/>
      <c r="K68" s="87"/>
      <c r="L68" s="87"/>
      <c r="M68" s="87"/>
      <c r="N68" s="87"/>
    </row>
    <row r="69" spans="2:14">
      <c r="B69" s="20"/>
      <c r="C69" s="20"/>
      <c r="D69" s="20"/>
      <c r="E69" s="20"/>
      <c r="F69" s="20"/>
      <c r="G69" s="20"/>
      <c r="H69" s="87"/>
      <c r="I69" s="87"/>
      <c r="J69" s="87"/>
      <c r="K69" s="87"/>
      <c r="L69" s="87"/>
      <c r="M69" s="87"/>
      <c r="N69" s="87"/>
    </row>
    <row r="70" spans="2:14">
      <c r="B70" s="20"/>
      <c r="C70" s="20"/>
      <c r="D70" s="20"/>
      <c r="E70" s="20"/>
      <c r="F70" s="20"/>
      <c r="G70" s="20"/>
      <c r="H70" s="87"/>
      <c r="I70" s="87"/>
      <c r="J70" s="87"/>
      <c r="K70" s="87"/>
      <c r="L70" s="87"/>
      <c r="M70" s="87"/>
      <c r="N70" s="87"/>
    </row>
    <row r="71" spans="2:14">
      <c r="B71" s="20"/>
      <c r="C71" s="20"/>
      <c r="D71" s="20"/>
      <c r="E71" s="20"/>
      <c r="F71" s="20"/>
      <c r="G71" s="20"/>
      <c r="H71" s="20"/>
      <c r="I71" s="20"/>
      <c r="J71" s="20"/>
      <c r="K71" s="20"/>
      <c r="L71" s="20"/>
      <c r="M71" s="20"/>
      <c r="N71" s="20"/>
    </row>
    <row r="72" spans="2:14">
      <c r="B72" s="20"/>
      <c r="C72" s="20"/>
      <c r="D72" s="20"/>
      <c r="E72" s="20"/>
      <c r="F72" s="20"/>
      <c r="G72" s="20"/>
      <c r="H72" s="20"/>
      <c r="I72" s="20"/>
      <c r="J72" s="20"/>
      <c r="K72" s="20"/>
      <c r="L72" s="20"/>
      <c r="M72" s="20"/>
      <c r="N72" s="20"/>
    </row>
    <row r="73" spans="2:14">
      <c r="B73" s="20"/>
      <c r="C73" s="20"/>
      <c r="D73" s="20"/>
      <c r="E73" s="20"/>
      <c r="F73" s="20"/>
      <c r="G73" s="20"/>
      <c r="H73" s="20"/>
      <c r="I73" s="20"/>
      <c r="J73" s="20"/>
      <c r="K73" s="20"/>
      <c r="L73" s="20"/>
      <c r="M73" s="20"/>
      <c r="N73" s="20"/>
    </row>
    <row r="74" spans="2:14">
      <c r="B74" s="20"/>
      <c r="C74" s="20"/>
      <c r="D74" s="20"/>
      <c r="E74" s="20"/>
      <c r="F74" s="20"/>
      <c r="G74" s="20"/>
      <c r="H74" s="20"/>
      <c r="I74" s="20"/>
      <c r="J74" s="20"/>
      <c r="K74" s="20"/>
      <c r="L74" s="20"/>
      <c r="M74" s="20"/>
      <c r="N74" s="20"/>
    </row>
    <row r="75" spans="2:14">
      <c r="B75" s="20"/>
      <c r="C75" s="20"/>
      <c r="D75" s="20"/>
      <c r="E75" s="20"/>
      <c r="F75" s="20"/>
      <c r="G75" s="20"/>
      <c r="H75" s="20"/>
      <c r="I75" s="20"/>
      <c r="J75" s="20"/>
      <c r="K75" s="20"/>
      <c r="L75" s="20"/>
      <c r="M75" s="20"/>
      <c r="N75" s="20"/>
    </row>
    <row r="76" spans="2:14">
      <c r="B76" s="20"/>
      <c r="C76" s="20"/>
      <c r="D76" s="20"/>
      <c r="E76" s="20"/>
      <c r="F76" s="20"/>
      <c r="G76" s="20"/>
      <c r="H76" s="20"/>
      <c r="I76" s="20"/>
      <c r="J76" s="20"/>
      <c r="K76" s="20"/>
      <c r="L76" s="20"/>
      <c r="M76" s="20"/>
      <c r="N76" s="20"/>
    </row>
    <row r="77" spans="2:14">
      <c r="B77" s="20"/>
      <c r="C77" s="20"/>
      <c r="D77" s="20"/>
      <c r="E77" s="20"/>
      <c r="F77" s="20"/>
      <c r="G77" s="20"/>
      <c r="H77" s="20"/>
      <c r="I77" s="20"/>
      <c r="J77" s="20"/>
      <c r="K77" s="20"/>
      <c r="L77" s="20"/>
      <c r="M77" s="20"/>
      <c r="N77" s="20"/>
    </row>
    <row r="78" spans="2:14">
      <c r="B78" s="20"/>
      <c r="C78" s="20"/>
      <c r="D78" s="20"/>
      <c r="E78" s="20"/>
      <c r="F78" s="20"/>
      <c r="G78" s="20"/>
      <c r="H78" s="20"/>
      <c r="I78" s="20"/>
      <c r="J78" s="20"/>
      <c r="K78" s="20"/>
      <c r="L78" s="20"/>
      <c r="M78" s="20"/>
      <c r="N78" s="20"/>
    </row>
    <row r="79" spans="2:14">
      <c r="B79" s="20"/>
      <c r="C79" s="20"/>
      <c r="D79" s="20"/>
      <c r="E79" s="20"/>
      <c r="F79" s="20"/>
      <c r="G79" s="20"/>
      <c r="H79" s="20"/>
      <c r="I79" s="20"/>
      <c r="J79" s="20"/>
      <c r="K79" s="20"/>
      <c r="L79" s="20"/>
      <c r="M79" s="20"/>
      <c r="N79" s="20"/>
    </row>
    <row r="80" spans="2:14">
      <c r="B80" s="20"/>
      <c r="C80" s="20"/>
      <c r="D80" s="20"/>
      <c r="E80" s="20"/>
      <c r="F80" s="20"/>
      <c r="G80" s="20"/>
      <c r="H80" s="20"/>
      <c r="I80" s="20"/>
      <c r="J80" s="20"/>
      <c r="K80" s="20"/>
      <c r="L80" s="20"/>
      <c r="M80" s="20"/>
      <c r="N80" s="20"/>
    </row>
    <row r="81" spans="2:33">
      <c r="B81" s="20"/>
      <c r="C81" s="20"/>
      <c r="D81" s="20"/>
      <c r="E81" s="20"/>
      <c r="F81" s="20"/>
      <c r="G81" s="20"/>
      <c r="H81" s="20"/>
      <c r="I81" s="20"/>
      <c r="J81" s="20"/>
      <c r="K81" s="20"/>
      <c r="L81" s="20"/>
      <c r="M81" s="20"/>
      <c r="N81" s="20"/>
    </row>
    <row r="82" spans="2:33">
      <c r="B82" s="20"/>
      <c r="C82" s="20"/>
      <c r="D82" s="20"/>
      <c r="E82" s="20"/>
      <c r="F82" s="20"/>
      <c r="G82" s="20"/>
      <c r="H82" s="20"/>
      <c r="I82" s="20"/>
      <c r="J82" s="20"/>
      <c r="K82" s="20"/>
      <c r="L82" s="20"/>
      <c r="M82" s="20"/>
      <c r="N82" s="20"/>
    </row>
    <row r="83" spans="2:33">
      <c r="B83" s="20"/>
      <c r="C83" s="20"/>
      <c r="D83" s="20"/>
      <c r="E83" s="20"/>
      <c r="F83" s="20"/>
      <c r="G83" s="20"/>
      <c r="H83" s="20"/>
      <c r="I83" s="20"/>
      <c r="J83" s="20"/>
      <c r="K83" s="20"/>
      <c r="L83" s="20"/>
      <c r="M83" s="20"/>
      <c r="N83" s="20"/>
    </row>
    <row r="84" spans="2:33">
      <c r="B84" s="20"/>
      <c r="C84" s="20"/>
      <c r="D84" s="20"/>
      <c r="E84" s="20"/>
      <c r="F84" s="20"/>
      <c r="G84" s="20"/>
      <c r="H84" s="87"/>
      <c r="I84" s="20"/>
      <c r="J84" s="20"/>
      <c r="K84" s="20"/>
      <c r="L84" s="20"/>
      <c r="M84" s="20"/>
      <c r="N84" s="20"/>
    </row>
    <row r="85" spans="2:33">
      <c r="B85" s="20"/>
      <c r="C85" s="20"/>
      <c r="D85" s="20"/>
      <c r="E85" s="20"/>
      <c r="F85" s="20"/>
      <c r="G85" s="20"/>
      <c r="H85" s="87"/>
      <c r="I85" s="87"/>
      <c r="J85" s="87"/>
      <c r="K85" s="87"/>
      <c r="L85" s="87"/>
      <c r="M85" s="87"/>
      <c r="N85" s="87"/>
    </row>
    <row r="86" spans="2:33">
      <c r="B86" s="20"/>
      <c r="C86" s="20"/>
      <c r="D86" s="20"/>
      <c r="E86" s="20"/>
      <c r="F86" s="20"/>
      <c r="G86" s="20"/>
      <c r="H86" s="87"/>
      <c r="I86" s="20"/>
      <c r="J86" s="87"/>
      <c r="K86" s="20"/>
      <c r="L86" s="87"/>
      <c r="M86" s="87"/>
      <c r="N86" s="20"/>
    </row>
    <row r="87" spans="2:33">
      <c r="B87" s="20"/>
      <c r="C87" s="20"/>
      <c r="D87" s="20"/>
      <c r="E87" s="20"/>
      <c r="F87" s="20"/>
      <c r="G87" s="20"/>
      <c r="H87" s="87"/>
      <c r="I87" s="87"/>
      <c r="J87" s="87"/>
      <c r="K87" s="20"/>
      <c r="L87" s="20"/>
      <c r="M87" s="87"/>
      <c r="N87" s="20"/>
    </row>
    <row r="88" spans="2:33">
      <c r="B88" s="20"/>
      <c r="C88" s="20"/>
      <c r="D88" s="20"/>
      <c r="E88" s="20"/>
      <c r="F88" s="20"/>
      <c r="G88" s="20"/>
      <c r="H88" s="87"/>
      <c r="I88" s="87"/>
      <c r="J88" s="87"/>
      <c r="K88" s="87"/>
      <c r="L88" s="87"/>
      <c r="M88" s="87"/>
      <c r="N88" s="87"/>
    </row>
    <row r="89" spans="2:33">
      <c r="B89" s="20"/>
      <c r="C89" s="20"/>
      <c r="D89" s="20"/>
      <c r="E89" s="20"/>
      <c r="F89" s="20"/>
      <c r="G89" s="20"/>
      <c r="H89" s="87"/>
      <c r="I89" s="20"/>
      <c r="J89" s="20"/>
      <c r="K89" s="87"/>
      <c r="L89" s="20"/>
      <c r="M89" s="20"/>
      <c r="N89" s="20"/>
    </row>
    <row r="90" spans="2:33" ht="15" customHeight="1">
      <c r="B90" s="20"/>
      <c r="C90" s="20"/>
      <c r="D90" s="20"/>
      <c r="E90" s="20"/>
      <c r="F90" s="20"/>
      <c r="G90" s="20"/>
      <c r="H90" s="87"/>
      <c r="I90" s="87"/>
      <c r="J90" s="87"/>
      <c r="K90" s="87"/>
      <c r="L90" s="87"/>
      <c r="M90" s="87"/>
      <c r="N90" s="87"/>
      <c r="V90" s="309" t="s">
        <v>790</v>
      </c>
      <c r="W90" s="309"/>
      <c r="X90" s="309"/>
      <c r="Y90" s="309"/>
      <c r="Z90" s="309"/>
      <c r="AA90" s="309"/>
      <c r="AB90" s="309"/>
      <c r="AC90" s="309"/>
      <c r="AD90" s="309"/>
      <c r="AE90" s="309"/>
      <c r="AF90" s="89"/>
      <c r="AG90" s="89"/>
    </row>
    <row r="91" spans="2:33">
      <c r="B91" s="20"/>
      <c r="C91" s="20"/>
      <c r="D91" s="20"/>
      <c r="E91" s="20"/>
      <c r="F91" s="20"/>
      <c r="G91" s="20"/>
      <c r="H91" s="87"/>
      <c r="I91" s="87"/>
      <c r="J91" s="87"/>
      <c r="K91" s="87"/>
      <c r="L91" s="87"/>
      <c r="M91" s="20"/>
      <c r="N91" s="87"/>
      <c r="V91" s="309"/>
      <c r="W91" s="309"/>
      <c r="X91" s="309"/>
      <c r="Y91" s="309"/>
      <c r="Z91" s="309"/>
      <c r="AA91" s="309"/>
      <c r="AB91" s="309"/>
      <c r="AC91" s="309"/>
      <c r="AD91" s="309"/>
      <c r="AE91" s="309"/>
      <c r="AF91" s="89"/>
      <c r="AG91" s="89"/>
    </row>
    <row r="92" spans="2:33">
      <c r="B92" s="20"/>
      <c r="C92" s="20"/>
      <c r="D92" s="20"/>
      <c r="E92" s="20"/>
      <c r="F92" s="20"/>
      <c r="G92" s="20"/>
      <c r="H92" s="87"/>
      <c r="I92" s="87"/>
      <c r="J92" s="87"/>
      <c r="K92" s="87"/>
      <c r="L92" s="87"/>
      <c r="M92" s="87"/>
      <c r="N92" s="87"/>
      <c r="V92" s="309"/>
      <c r="W92" s="309"/>
      <c r="X92" s="309"/>
      <c r="Y92" s="309"/>
      <c r="Z92" s="309"/>
      <c r="AA92" s="309"/>
      <c r="AB92" s="309"/>
      <c r="AC92" s="309"/>
      <c r="AD92" s="309"/>
      <c r="AE92" s="309"/>
      <c r="AF92" s="89"/>
      <c r="AG92" s="89"/>
    </row>
    <row r="93" spans="2:33">
      <c r="B93" s="20"/>
      <c r="C93" s="20"/>
      <c r="D93" s="20"/>
      <c r="E93" s="20"/>
      <c r="F93" s="20"/>
      <c r="G93" s="20"/>
      <c r="H93" s="87"/>
      <c r="I93" s="87"/>
      <c r="J93" s="87"/>
      <c r="K93" s="87"/>
      <c r="L93" s="87"/>
      <c r="M93" s="87"/>
      <c r="N93" s="87"/>
      <c r="V93" s="309"/>
      <c r="W93" s="309"/>
      <c r="X93" s="309"/>
      <c r="Y93" s="309"/>
      <c r="Z93" s="309"/>
      <c r="AA93" s="309"/>
      <c r="AB93" s="309"/>
      <c r="AC93" s="309"/>
      <c r="AD93" s="309"/>
      <c r="AE93" s="309"/>
      <c r="AF93" s="89"/>
      <c r="AG93" s="89"/>
    </row>
    <row r="94" spans="2:33">
      <c r="B94" s="20"/>
      <c r="C94" s="20"/>
      <c r="D94" s="20"/>
      <c r="E94" s="20"/>
      <c r="F94" s="20"/>
      <c r="G94" s="20"/>
      <c r="H94" s="87"/>
      <c r="I94" s="87"/>
      <c r="J94" s="87"/>
      <c r="K94" s="87"/>
      <c r="L94" s="20"/>
      <c r="M94" s="87"/>
      <c r="N94" s="87"/>
      <c r="V94" s="309"/>
      <c r="W94" s="309"/>
      <c r="X94" s="309"/>
      <c r="Y94" s="309"/>
      <c r="Z94" s="309"/>
      <c r="AA94" s="309"/>
      <c r="AB94" s="309"/>
      <c r="AC94" s="309"/>
      <c r="AD94" s="309"/>
      <c r="AE94" s="309"/>
    </row>
    <row r="95" spans="2:33">
      <c r="B95" s="20"/>
      <c r="C95" s="20"/>
      <c r="D95" s="20"/>
      <c r="E95" s="20"/>
      <c r="F95" s="20"/>
      <c r="G95" s="20"/>
      <c r="H95" s="87"/>
      <c r="I95" s="87"/>
      <c r="J95" s="20"/>
      <c r="K95" s="87"/>
      <c r="L95" s="87"/>
      <c r="M95" s="20"/>
      <c r="N95" s="87"/>
      <c r="V95" s="309"/>
      <c r="W95" s="309"/>
      <c r="X95" s="309"/>
      <c r="Y95" s="309"/>
      <c r="Z95" s="309"/>
      <c r="AA95" s="309"/>
      <c r="AB95" s="309"/>
      <c r="AC95" s="309"/>
      <c r="AD95" s="309"/>
      <c r="AE95" s="309"/>
    </row>
    <row r="96" spans="2:33">
      <c r="B96" s="20"/>
      <c r="C96" s="20"/>
      <c r="D96" s="20"/>
      <c r="E96" s="20"/>
      <c r="F96" s="20"/>
      <c r="G96" s="20"/>
      <c r="H96" s="87"/>
      <c r="I96" s="87"/>
      <c r="J96" s="87"/>
      <c r="K96" s="87"/>
      <c r="L96" s="87"/>
      <c r="M96" s="87"/>
      <c r="N96" s="87"/>
    </row>
    <row r="97" spans="2:14">
      <c r="B97" s="20"/>
      <c r="C97" s="20"/>
      <c r="D97" s="20"/>
      <c r="E97" s="20"/>
      <c r="F97" s="20"/>
      <c r="G97" s="20"/>
      <c r="H97" s="87"/>
      <c r="I97" s="87"/>
      <c r="J97" s="87"/>
      <c r="K97" s="87"/>
      <c r="L97" s="87"/>
      <c r="M97" s="87"/>
      <c r="N97" s="87"/>
    </row>
    <row r="98" spans="2:14">
      <c r="B98" s="20"/>
      <c r="C98" s="20"/>
      <c r="D98" s="20"/>
      <c r="E98" s="20"/>
      <c r="F98" s="20"/>
      <c r="G98" s="20"/>
      <c r="H98" s="87"/>
      <c r="I98" s="20"/>
      <c r="J98" s="20"/>
      <c r="K98" s="87"/>
      <c r="L98" s="87"/>
      <c r="M98" s="87"/>
      <c r="N98" s="87"/>
    </row>
    <row r="99" spans="2:14">
      <c r="B99" s="20"/>
      <c r="C99" s="20"/>
      <c r="D99" s="20"/>
      <c r="E99" s="20"/>
      <c r="F99" s="20"/>
      <c r="G99" s="20"/>
      <c r="H99" s="87"/>
      <c r="I99" s="87"/>
      <c r="J99" s="87"/>
      <c r="K99" s="87"/>
      <c r="L99" s="87"/>
      <c r="M99" s="87"/>
      <c r="N99" s="87"/>
    </row>
    <row r="100" spans="2:14">
      <c r="B100" s="20"/>
      <c r="C100" s="20"/>
      <c r="D100" s="20"/>
      <c r="E100" s="20"/>
      <c r="F100" s="20"/>
      <c r="G100" s="20"/>
      <c r="H100" s="87"/>
      <c r="I100" s="87"/>
      <c r="J100" s="87"/>
      <c r="K100" s="87"/>
      <c r="L100" s="87"/>
      <c r="M100" s="87"/>
      <c r="N100" s="87"/>
    </row>
    <row r="101" spans="2:14">
      <c r="B101" s="20"/>
      <c r="C101" s="20"/>
      <c r="D101" s="20"/>
      <c r="E101" s="20"/>
      <c r="F101" s="20"/>
      <c r="G101" s="20"/>
      <c r="H101" s="87"/>
      <c r="I101" s="87"/>
      <c r="J101" s="87"/>
      <c r="K101" s="87"/>
      <c r="L101" s="87"/>
      <c r="M101" s="87"/>
      <c r="N101" s="87"/>
    </row>
    <row r="102" spans="2:14">
      <c r="B102" s="20"/>
      <c r="C102" s="20"/>
      <c r="D102" s="20"/>
      <c r="E102" s="20"/>
      <c r="F102" s="20"/>
      <c r="G102" s="20"/>
      <c r="H102" s="87"/>
      <c r="I102" s="87"/>
      <c r="J102" s="87"/>
      <c r="K102" s="87"/>
      <c r="L102" s="87"/>
      <c r="M102" s="87"/>
      <c r="N102" s="87"/>
    </row>
    <row r="103" spans="2:14">
      <c r="B103" s="20"/>
      <c r="C103" s="20"/>
      <c r="D103" s="20"/>
      <c r="E103" s="20"/>
      <c r="F103" s="20"/>
      <c r="G103" s="20"/>
      <c r="H103" s="87"/>
      <c r="I103" s="87"/>
      <c r="J103" s="87"/>
      <c r="K103" s="87"/>
      <c r="L103" s="87"/>
      <c r="M103" s="87"/>
      <c r="N103" s="87"/>
    </row>
  </sheetData>
  <mergeCells count="27">
    <mergeCell ref="V90:AE95"/>
    <mergeCell ref="O4:O6"/>
    <mergeCell ref="D1:T3"/>
    <mergeCell ref="G4:G6"/>
    <mergeCell ref="H4:H6"/>
    <mergeCell ref="I4:I6"/>
    <mergeCell ref="F4:F6"/>
    <mergeCell ref="M4:M6"/>
    <mergeCell ref="N4:N6"/>
    <mergeCell ref="U1:AD1"/>
    <mergeCell ref="V50:AF60"/>
    <mergeCell ref="B1:B3"/>
    <mergeCell ref="J4:J6"/>
    <mergeCell ref="K4:K6"/>
    <mergeCell ref="L4:L6"/>
    <mergeCell ref="U4:W4"/>
    <mergeCell ref="V5:Y5"/>
    <mergeCell ref="V6:Z6"/>
    <mergeCell ref="P4:P6"/>
    <mergeCell ref="Q4:Q6"/>
    <mergeCell ref="R4:R6"/>
    <mergeCell ref="S4:S6"/>
    <mergeCell ref="T4:T6"/>
    <mergeCell ref="B4:B6"/>
    <mergeCell ref="C4:C6"/>
    <mergeCell ref="D4:D6"/>
    <mergeCell ref="E4:E6"/>
  </mergeCells>
  <hyperlinks>
    <hyperlink ref="V5" location="'Waterbirdcommunity Structure'!V8:AE48" tooltip="annual presence absence data" display="Community ordination with 'markers'"/>
    <hyperlink ref="V6" location="'Waterbirdcommunity Structure'!U62:AE94" display="Community ordination with environmental variables"/>
    <hyperlink ref="U4" location="'Waterbirdcommunity Structure'!A7:S35" display="Seasonal abundance data"/>
    <hyperlink ref="V6:Z6" location="'Waterbirdcommunity Structure'!U64:AE95" tooltip="community composition and environment variables" display="Community ordination with environmental variables"/>
    <hyperlink ref="U4:W4" location="'Waterbirdcommunity Structure'!B7:T35" tooltip="go to top of abundance data" display="Seasonal abundance data"/>
    <hyperlink ref="V5:Y5" location="'Waterbirdcommunity Structure'!V8:AE48" tooltip="annual presence/absence ordination" display="Community ordination with 'markers'"/>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tabColor rgb="FFC0AD31"/>
  </sheetPr>
  <dimension ref="A1:AB202"/>
  <sheetViews>
    <sheetView topLeftCell="B1" workbookViewId="0">
      <pane ySplit="5" topLeftCell="A6" activePane="bottomLeft" state="frozen"/>
      <selection pane="bottomLeft" activeCell="U6" sqref="U6"/>
    </sheetView>
  </sheetViews>
  <sheetFormatPr defaultRowHeight="15"/>
  <cols>
    <col min="1" max="1" width="4.28515625" style="69" customWidth="1"/>
    <col min="2" max="2" width="30.140625" style="68" customWidth="1"/>
    <col min="3" max="3" width="9.140625" style="68" customWidth="1"/>
    <col min="4" max="19" width="9.140625" style="68"/>
    <col min="20" max="20" width="10.140625" style="68" bestFit="1" customWidth="1"/>
    <col min="21" max="16384" width="9.140625" style="68"/>
  </cols>
  <sheetData>
    <row r="1" spans="1:28" s="3" customFormat="1" ht="43.5" customHeight="1">
      <c r="A1" s="245"/>
      <c r="B1" s="235" t="s">
        <v>0</v>
      </c>
      <c r="C1" s="373" t="s">
        <v>682</v>
      </c>
      <c r="D1" s="373"/>
      <c r="E1" s="373"/>
      <c r="F1" s="373"/>
      <c r="G1" s="373"/>
      <c r="H1" s="373"/>
      <c r="I1" s="373"/>
      <c r="J1" s="373"/>
      <c r="K1" s="373"/>
      <c r="L1" s="373"/>
      <c r="M1" s="373"/>
      <c r="N1" s="373"/>
      <c r="O1" s="373"/>
      <c r="P1" s="373"/>
      <c r="Q1" s="373"/>
      <c r="R1" s="373"/>
      <c r="S1" s="373"/>
      <c r="T1" s="373"/>
      <c r="U1" s="374" t="s">
        <v>683</v>
      </c>
      <c r="V1" s="374"/>
      <c r="W1" s="374"/>
      <c r="X1" s="11"/>
      <c r="Y1" s="9"/>
      <c r="Z1" s="162"/>
      <c r="AA1" s="162"/>
      <c r="AB1" s="163"/>
    </row>
    <row r="2" spans="1:28" ht="15" customHeight="1">
      <c r="A2" s="245"/>
      <c r="B2" s="375" t="s">
        <v>684</v>
      </c>
      <c r="C2" s="372">
        <v>35648</v>
      </c>
      <c r="D2" s="372">
        <v>35728</v>
      </c>
      <c r="E2" s="372">
        <v>35865</v>
      </c>
      <c r="F2" s="372">
        <v>36401</v>
      </c>
      <c r="G2" s="372">
        <v>36454</v>
      </c>
      <c r="H2" s="372">
        <v>36603</v>
      </c>
      <c r="I2" s="372">
        <v>37129</v>
      </c>
      <c r="J2" s="372">
        <v>37196</v>
      </c>
      <c r="K2" s="372">
        <v>37340</v>
      </c>
      <c r="L2" s="372">
        <v>37841</v>
      </c>
      <c r="M2" s="372">
        <v>37925</v>
      </c>
      <c r="N2" s="372">
        <v>38072</v>
      </c>
      <c r="O2" s="372">
        <v>38576</v>
      </c>
      <c r="P2" s="372">
        <v>38653</v>
      </c>
      <c r="Q2" s="372">
        <v>38801</v>
      </c>
      <c r="R2" s="372">
        <v>39304</v>
      </c>
      <c r="S2" s="372">
        <v>39380</v>
      </c>
      <c r="T2" s="372">
        <v>39171</v>
      </c>
      <c r="U2" s="251" t="s">
        <v>685</v>
      </c>
      <c r="V2" s="84"/>
      <c r="W2" s="84"/>
      <c r="X2" s="84"/>
      <c r="Y2" s="84"/>
    </row>
    <row r="3" spans="1:28" ht="15" customHeight="1">
      <c r="A3" s="245"/>
      <c r="B3" s="375"/>
      <c r="C3" s="372"/>
      <c r="D3" s="372"/>
      <c r="E3" s="372"/>
      <c r="F3" s="372"/>
      <c r="G3" s="372"/>
      <c r="H3" s="372"/>
      <c r="I3" s="372"/>
      <c r="J3" s="372"/>
      <c r="K3" s="372"/>
      <c r="L3" s="372"/>
      <c r="M3" s="372"/>
      <c r="N3" s="372"/>
      <c r="O3" s="372"/>
      <c r="P3" s="372"/>
      <c r="Q3" s="372"/>
      <c r="R3" s="372"/>
      <c r="S3" s="372"/>
      <c r="T3" s="372"/>
      <c r="U3" s="84"/>
      <c r="V3" s="251" t="s">
        <v>686</v>
      </c>
      <c r="W3" s="251" t="s">
        <v>687</v>
      </c>
      <c r="X3" s="84"/>
      <c r="Y3" s="84"/>
    </row>
    <row r="4" spans="1:28" ht="15" customHeight="1">
      <c r="A4" s="245"/>
      <c r="B4" s="375"/>
      <c r="C4" s="372"/>
      <c r="D4" s="372"/>
      <c r="E4" s="372"/>
      <c r="F4" s="372"/>
      <c r="G4" s="372"/>
      <c r="H4" s="372"/>
      <c r="I4" s="372"/>
      <c r="J4" s="372"/>
      <c r="K4" s="372"/>
      <c r="L4" s="372"/>
      <c r="M4" s="372"/>
      <c r="N4" s="372"/>
      <c r="O4" s="372"/>
      <c r="P4" s="372"/>
      <c r="Q4" s="372"/>
      <c r="R4" s="372"/>
      <c r="S4" s="372"/>
      <c r="T4" s="372"/>
      <c r="U4" s="84"/>
      <c r="V4" s="251" t="s">
        <v>688</v>
      </c>
      <c r="W4" s="251" t="s">
        <v>689</v>
      </c>
      <c r="X4" s="84"/>
      <c r="Y4" s="84"/>
    </row>
    <row r="5" spans="1:28" ht="15" customHeight="1">
      <c r="A5" s="245"/>
      <c r="B5" s="375"/>
      <c r="C5" s="372"/>
      <c r="D5" s="372"/>
      <c r="E5" s="372"/>
      <c r="F5" s="372"/>
      <c r="G5" s="372"/>
      <c r="H5" s="372"/>
      <c r="I5" s="372"/>
      <c r="J5" s="372"/>
      <c r="K5" s="372"/>
      <c r="L5" s="372"/>
      <c r="M5" s="372"/>
      <c r="N5" s="372"/>
      <c r="O5" s="372"/>
      <c r="P5" s="372"/>
      <c r="Q5" s="372"/>
      <c r="R5" s="372"/>
      <c r="S5" s="372"/>
      <c r="T5" s="372"/>
      <c r="U5" s="84"/>
      <c r="V5" s="251" t="s">
        <v>690</v>
      </c>
      <c r="W5" s="84"/>
      <c r="X5" s="84"/>
      <c r="Y5" s="84"/>
    </row>
    <row r="6" spans="1:28">
      <c r="A6" s="245"/>
      <c r="B6" s="150" t="s">
        <v>200</v>
      </c>
      <c r="C6" s="150">
        <v>1997</v>
      </c>
      <c r="D6" s="150">
        <v>1997</v>
      </c>
      <c r="E6" s="150">
        <v>1997</v>
      </c>
      <c r="F6" s="150">
        <v>1999</v>
      </c>
      <c r="G6" s="150">
        <v>1999</v>
      </c>
      <c r="H6" s="150">
        <v>1999</v>
      </c>
      <c r="I6" s="150">
        <v>2001</v>
      </c>
      <c r="J6" s="150">
        <v>2001</v>
      </c>
      <c r="K6" s="150">
        <v>2001</v>
      </c>
      <c r="L6" s="150">
        <v>2003</v>
      </c>
      <c r="M6" s="150">
        <v>2003</v>
      </c>
      <c r="N6" s="150">
        <v>2003</v>
      </c>
      <c r="O6" s="150">
        <v>2005</v>
      </c>
      <c r="P6" s="150">
        <v>2005</v>
      </c>
      <c r="Q6" s="150">
        <v>2005</v>
      </c>
      <c r="R6" s="150">
        <v>2007</v>
      </c>
      <c r="S6" s="150">
        <v>2007</v>
      </c>
      <c r="T6" s="150"/>
      <c r="U6" s="84"/>
      <c r="V6" s="84"/>
      <c r="W6" s="84"/>
      <c r="X6" s="84"/>
      <c r="Y6" s="84"/>
    </row>
    <row r="7" spans="1:28" s="90" customFormat="1">
      <c r="A7" s="245"/>
      <c r="B7" s="151" t="s">
        <v>691</v>
      </c>
      <c r="C7" s="152" t="s">
        <v>692</v>
      </c>
      <c r="D7" s="152" t="s">
        <v>693</v>
      </c>
      <c r="E7" s="152" t="s">
        <v>694</v>
      </c>
      <c r="F7" s="152" t="s">
        <v>692</v>
      </c>
      <c r="G7" s="152" t="s">
        <v>693</v>
      </c>
      <c r="H7" s="152" t="s">
        <v>694</v>
      </c>
      <c r="I7" s="152" t="s">
        <v>692</v>
      </c>
      <c r="J7" s="152" t="s">
        <v>693</v>
      </c>
      <c r="K7" s="152" t="s">
        <v>694</v>
      </c>
      <c r="L7" s="152" t="s">
        <v>692</v>
      </c>
      <c r="M7" s="152" t="s">
        <v>693</v>
      </c>
      <c r="N7" s="152" t="s">
        <v>694</v>
      </c>
      <c r="O7" s="152" t="s">
        <v>692</v>
      </c>
      <c r="P7" s="152" t="s">
        <v>693</v>
      </c>
      <c r="Q7" s="152" t="s">
        <v>694</v>
      </c>
      <c r="R7" s="152" t="s">
        <v>692</v>
      </c>
      <c r="S7" s="152" t="s">
        <v>693</v>
      </c>
      <c r="T7" s="152" t="s">
        <v>694</v>
      </c>
      <c r="U7" s="234"/>
      <c r="V7" s="234"/>
      <c r="W7" s="234"/>
      <c r="X7" s="234"/>
      <c r="Y7" s="234"/>
    </row>
    <row r="8" spans="1:28">
      <c r="A8" s="245"/>
      <c r="B8" s="153" t="s">
        <v>695</v>
      </c>
      <c r="C8" s="153">
        <v>0.86</v>
      </c>
      <c r="D8" s="153">
        <v>0.9</v>
      </c>
      <c r="E8" s="153">
        <v>0.1</v>
      </c>
      <c r="F8" s="153">
        <v>1.1100000000000001</v>
      </c>
      <c r="G8" s="153">
        <v>1.0900000000000001</v>
      </c>
      <c r="H8" s="153">
        <v>0.42</v>
      </c>
      <c r="I8" s="153">
        <v>0.48</v>
      </c>
      <c r="J8" s="153">
        <v>0.35</v>
      </c>
      <c r="K8" s="153">
        <v>0</v>
      </c>
      <c r="L8" s="153">
        <v>0.38</v>
      </c>
      <c r="M8" s="153">
        <v>0.81</v>
      </c>
      <c r="N8" s="153">
        <v>0</v>
      </c>
      <c r="O8" s="153">
        <v>2.2999999999999998</v>
      </c>
      <c r="P8" s="153">
        <v>2.2799999999999998</v>
      </c>
      <c r="Q8" s="153">
        <v>1.52</v>
      </c>
      <c r="R8" s="153">
        <v>0.41</v>
      </c>
      <c r="S8" s="153">
        <v>0.52</v>
      </c>
      <c r="T8" s="153">
        <v>0</v>
      </c>
      <c r="U8" s="84"/>
      <c r="V8" s="84"/>
      <c r="W8" s="84"/>
      <c r="X8" s="84"/>
      <c r="Y8" s="84"/>
    </row>
    <row r="9" spans="1:28">
      <c r="A9" s="245"/>
      <c r="B9" s="154" t="s">
        <v>794</v>
      </c>
      <c r="C9" s="154">
        <v>51000</v>
      </c>
      <c r="D9" s="154">
        <v>52700</v>
      </c>
      <c r="E9" s="154">
        <v>61800</v>
      </c>
      <c r="F9" s="154">
        <v>55300</v>
      </c>
      <c r="G9" s="154">
        <v>56800</v>
      </c>
      <c r="H9" s="154">
        <v>144000</v>
      </c>
      <c r="I9" s="154">
        <v>62200</v>
      </c>
      <c r="J9" s="154">
        <v>125500</v>
      </c>
      <c r="K9" s="154">
        <v>236000</v>
      </c>
      <c r="L9" s="154">
        <v>63500</v>
      </c>
      <c r="M9" s="154">
        <v>41900</v>
      </c>
      <c r="N9" s="154">
        <v>-999</v>
      </c>
      <c r="O9" s="154">
        <v>5730</v>
      </c>
      <c r="P9" s="154">
        <v>8370</v>
      </c>
      <c r="Q9" s="154">
        <v>16770</v>
      </c>
      <c r="R9" s="154">
        <v>93400</v>
      </c>
      <c r="S9" s="154">
        <v>86100</v>
      </c>
      <c r="T9" s="154">
        <v>-999</v>
      </c>
      <c r="U9" s="84"/>
      <c r="V9" s="84"/>
      <c r="W9" s="84"/>
      <c r="X9" s="84"/>
      <c r="Y9" s="84"/>
    </row>
    <row r="10" spans="1:28">
      <c r="A10" s="245"/>
      <c r="B10" s="153" t="s">
        <v>690</v>
      </c>
      <c r="C10" s="153">
        <v>8.41</v>
      </c>
      <c r="D10" s="153">
        <v>9.0500000000000007</v>
      </c>
      <c r="E10" s="153">
        <v>-999</v>
      </c>
      <c r="F10" s="153">
        <v>9.15</v>
      </c>
      <c r="G10" s="153">
        <v>9.51</v>
      </c>
      <c r="H10" s="153">
        <v>7.48</v>
      </c>
      <c r="I10" s="153">
        <v>9.02</v>
      </c>
      <c r="J10" s="153">
        <v>7.9</v>
      </c>
      <c r="K10" s="153">
        <v>-999</v>
      </c>
      <c r="L10" s="153">
        <v>8.75</v>
      </c>
      <c r="M10" s="153">
        <v>8.07</v>
      </c>
      <c r="N10" s="153">
        <v>-999</v>
      </c>
      <c r="O10" s="153">
        <v>7.61</v>
      </c>
      <c r="P10" s="153">
        <v>7.87</v>
      </c>
      <c r="Q10" s="153">
        <v>10.050000000000001</v>
      </c>
      <c r="R10" s="153">
        <v>-999</v>
      </c>
      <c r="S10" s="153">
        <v>7.6</v>
      </c>
      <c r="T10" s="153">
        <v>-999</v>
      </c>
      <c r="U10" s="84"/>
      <c r="V10" s="84"/>
      <c r="W10" s="84"/>
      <c r="X10" s="84"/>
      <c r="Y10" s="84"/>
    </row>
    <row r="11" spans="1:28">
      <c r="A11" s="245"/>
      <c r="B11" s="154" t="s">
        <v>802</v>
      </c>
      <c r="C11" s="154">
        <v>-999</v>
      </c>
      <c r="D11" s="154">
        <v>2700</v>
      </c>
      <c r="E11" s="154">
        <v>-999</v>
      </c>
      <c r="F11" s="154">
        <v>2600</v>
      </c>
      <c r="G11" s="154">
        <v>3000</v>
      </c>
      <c r="H11" s="154">
        <v>11000</v>
      </c>
      <c r="I11" s="154">
        <v>2400</v>
      </c>
      <c r="J11" s="154">
        <v>7000</v>
      </c>
      <c r="K11" s="154">
        <v>-999</v>
      </c>
      <c r="L11" s="154">
        <v>3100</v>
      </c>
      <c r="M11" s="154">
        <v>2500</v>
      </c>
      <c r="N11" s="154">
        <v>-999</v>
      </c>
      <c r="O11" s="154">
        <v>5800</v>
      </c>
      <c r="P11" s="154">
        <v>4200</v>
      </c>
      <c r="Q11" s="154">
        <v>3500</v>
      </c>
      <c r="R11" s="154">
        <v>7100</v>
      </c>
      <c r="S11" s="154">
        <v>5700</v>
      </c>
      <c r="T11" s="154">
        <v>-999</v>
      </c>
      <c r="U11" s="84"/>
      <c r="V11" s="84"/>
      <c r="W11" s="84"/>
      <c r="X11" s="84"/>
      <c r="Y11" s="84"/>
    </row>
    <row r="12" spans="1:28">
      <c r="A12" s="245"/>
      <c r="B12" s="153" t="s">
        <v>803</v>
      </c>
      <c r="C12" s="153">
        <v>-999</v>
      </c>
      <c r="D12" s="153">
        <v>20</v>
      </c>
      <c r="E12" s="153">
        <v>-999</v>
      </c>
      <c r="F12" s="153">
        <v>20</v>
      </c>
      <c r="G12" s="153">
        <v>20</v>
      </c>
      <c r="H12" s="153">
        <v>110</v>
      </c>
      <c r="I12" s="153">
        <v>5</v>
      </c>
      <c r="J12" s="153">
        <v>30</v>
      </c>
      <c r="K12" s="153">
        <v>-999</v>
      </c>
      <c r="L12" s="153">
        <v>5</v>
      </c>
      <c r="M12" s="153">
        <v>5</v>
      </c>
      <c r="N12" s="153">
        <v>-999</v>
      </c>
      <c r="O12" s="153">
        <v>40</v>
      </c>
      <c r="P12" s="153">
        <v>20</v>
      </c>
      <c r="Q12" s="153">
        <v>10</v>
      </c>
      <c r="R12" s="153">
        <v>40</v>
      </c>
      <c r="S12" s="153">
        <v>20</v>
      </c>
      <c r="T12" s="153">
        <v>-999</v>
      </c>
      <c r="U12" s="84"/>
      <c r="V12" s="84"/>
      <c r="W12" s="84"/>
      <c r="X12" s="84"/>
      <c r="Y12" s="84"/>
    </row>
    <row r="13" spans="1:28">
      <c r="A13" s="245"/>
      <c r="B13" s="154" t="s">
        <v>804</v>
      </c>
      <c r="C13" s="154">
        <v>-999</v>
      </c>
      <c r="D13" s="154">
        <v>-999</v>
      </c>
      <c r="E13" s="154">
        <v>-999</v>
      </c>
      <c r="F13" s="154">
        <v>1</v>
      </c>
      <c r="G13" s="154">
        <v>0.5</v>
      </c>
      <c r="H13" s="154">
        <v>0.5</v>
      </c>
      <c r="I13" s="154">
        <v>0.5</v>
      </c>
      <c r="J13" s="154">
        <v>2</v>
      </c>
      <c r="K13" s="154">
        <v>-999</v>
      </c>
      <c r="L13" s="154">
        <v>2</v>
      </c>
      <c r="M13" s="154">
        <v>7</v>
      </c>
      <c r="N13" s="154">
        <v>-999</v>
      </c>
      <c r="O13" s="154">
        <v>17</v>
      </c>
      <c r="P13" s="154">
        <v>0.5</v>
      </c>
      <c r="Q13" s="154">
        <v>0.5</v>
      </c>
      <c r="R13" s="154">
        <v>25</v>
      </c>
      <c r="S13" s="154">
        <v>3</v>
      </c>
      <c r="T13" s="154">
        <v>-999</v>
      </c>
      <c r="U13" s="84"/>
      <c r="V13" s="84"/>
      <c r="W13" s="84"/>
      <c r="X13" s="84"/>
      <c r="Y13" s="84"/>
    </row>
    <row r="14" spans="1:28">
      <c r="A14" s="245"/>
      <c r="B14" s="153" t="s">
        <v>805</v>
      </c>
      <c r="C14" s="153">
        <v>-999</v>
      </c>
      <c r="D14" s="153">
        <v>-999</v>
      </c>
      <c r="E14" s="153">
        <v>-999</v>
      </c>
      <c r="F14" s="153">
        <v>1</v>
      </c>
      <c r="G14" s="153">
        <v>0.5</v>
      </c>
      <c r="H14" s="153">
        <v>1</v>
      </c>
      <c r="I14" s="153">
        <v>1</v>
      </c>
      <c r="J14" s="153">
        <v>2</v>
      </c>
      <c r="K14" s="153">
        <v>-999</v>
      </c>
      <c r="L14" s="153">
        <v>2</v>
      </c>
      <c r="M14" s="153">
        <v>2</v>
      </c>
      <c r="N14" s="153">
        <v>-999</v>
      </c>
      <c r="O14" s="153">
        <v>2</v>
      </c>
      <c r="P14" s="153">
        <v>0.5</v>
      </c>
      <c r="Q14" s="153">
        <v>0.5</v>
      </c>
      <c r="R14" s="153">
        <v>2</v>
      </c>
      <c r="S14" s="153">
        <v>1</v>
      </c>
      <c r="T14" s="153">
        <v>-999</v>
      </c>
      <c r="U14" s="84"/>
      <c r="V14" s="84"/>
      <c r="W14" s="84"/>
      <c r="X14" s="84"/>
      <c r="Y14" s="84"/>
    </row>
    <row r="15" spans="1:28">
      <c r="A15" s="245"/>
      <c r="B15" s="154" t="s">
        <v>806</v>
      </c>
      <c r="C15" s="154">
        <v>-999</v>
      </c>
      <c r="D15" s="154">
        <v>-999</v>
      </c>
      <c r="E15" s="154">
        <v>-999</v>
      </c>
      <c r="F15" s="154">
        <v>2</v>
      </c>
      <c r="G15" s="154">
        <v>0.5</v>
      </c>
      <c r="H15" s="154">
        <v>3</v>
      </c>
      <c r="I15" s="154">
        <v>0.5</v>
      </c>
      <c r="J15" s="154">
        <v>4</v>
      </c>
      <c r="K15" s="154">
        <v>-999</v>
      </c>
      <c r="L15" s="154">
        <v>0.5</v>
      </c>
      <c r="M15" s="154">
        <v>1</v>
      </c>
      <c r="N15" s="154">
        <v>-999</v>
      </c>
      <c r="O15" s="154">
        <v>5</v>
      </c>
      <c r="P15" s="154">
        <v>0.5</v>
      </c>
      <c r="Q15" s="154">
        <v>0.5</v>
      </c>
      <c r="R15" s="154">
        <v>6</v>
      </c>
      <c r="S15" s="154">
        <v>0.5</v>
      </c>
      <c r="T15" s="154">
        <v>-999</v>
      </c>
      <c r="U15" s="84"/>
      <c r="V15" s="84"/>
      <c r="W15" s="84"/>
      <c r="X15" s="84"/>
      <c r="Y15" s="84"/>
    </row>
    <row r="16" spans="1:28">
      <c r="A16" s="245"/>
      <c r="B16" s="153" t="s">
        <v>807</v>
      </c>
      <c r="C16" s="153">
        <v>-999</v>
      </c>
      <c r="D16" s="153">
        <v>-999</v>
      </c>
      <c r="E16" s="153">
        <v>-999</v>
      </c>
      <c r="F16" s="153">
        <v>0.5</v>
      </c>
      <c r="G16" s="153">
        <v>4</v>
      </c>
      <c r="H16" s="153">
        <v>8</v>
      </c>
      <c r="I16" s="153">
        <v>3</v>
      </c>
      <c r="J16" s="153">
        <v>2</v>
      </c>
      <c r="K16" s="153">
        <v>-999</v>
      </c>
      <c r="L16" s="153">
        <v>2</v>
      </c>
      <c r="M16" s="153">
        <v>0.5</v>
      </c>
      <c r="N16" s="153">
        <v>-999</v>
      </c>
      <c r="O16" s="153">
        <v>7</v>
      </c>
      <c r="P16" s="153">
        <v>1</v>
      </c>
      <c r="Q16" s="153">
        <v>2</v>
      </c>
      <c r="R16" s="153">
        <v>13</v>
      </c>
      <c r="S16" s="153">
        <v>2</v>
      </c>
      <c r="T16" s="153">
        <v>-999</v>
      </c>
      <c r="U16" s="84"/>
      <c r="V16" s="84"/>
      <c r="W16" s="84"/>
      <c r="X16" s="84"/>
      <c r="Y16" s="84"/>
    </row>
    <row r="17" spans="1:25">
      <c r="A17" s="245"/>
      <c r="B17" s="154" t="s">
        <v>808</v>
      </c>
      <c r="C17" s="154">
        <v>-999</v>
      </c>
      <c r="D17" s="154">
        <v>26</v>
      </c>
      <c r="E17" s="154">
        <v>-999</v>
      </c>
      <c r="F17" s="154">
        <v>16.8</v>
      </c>
      <c r="G17" s="154">
        <v>24.3</v>
      </c>
      <c r="H17" s="154">
        <v>18.600000000000001</v>
      </c>
      <c r="I17" s="154">
        <v>17.8</v>
      </c>
      <c r="J17" s="154">
        <v>34.6</v>
      </c>
      <c r="K17" s="154">
        <v>26</v>
      </c>
      <c r="L17" s="154">
        <v>14.9</v>
      </c>
      <c r="M17" s="154">
        <v>16.399999999999999</v>
      </c>
      <c r="N17" s="154">
        <v>-999</v>
      </c>
      <c r="O17" s="154">
        <v>14.3</v>
      </c>
      <c r="P17" s="154">
        <v>15.8</v>
      </c>
      <c r="Q17" s="154">
        <v>18.600000000000001</v>
      </c>
      <c r="R17" s="154"/>
      <c r="S17" s="154">
        <v>26</v>
      </c>
      <c r="T17" s="154">
        <v>-999</v>
      </c>
      <c r="U17" s="84"/>
      <c r="V17" s="84"/>
      <c r="W17" s="84"/>
      <c r="X17" s="84"/>
      <c r="Y17" s="84"/>
    </row>
    <row r="18" spans="1:25">
      <c r="A18" s="245"/>
      <c r="B18" s="153" t="s">
        <v>809</v>
      </c>
      <c r="C18" s="153">
        <v>101.8</v>
      </c>
      <c r="D18" s="153">
        <v>136</v>
      </c>
      <c r="E18" s="153">
        <v>-999</v>
      </c>
      <c r="F18" s="153">
        <v>131</v>
      </c>
      <c r="G18" s="153">
        <v>188.6</v>
      </c>
      <c r="H18" s="153">
        <v>81</v>
      </c>
      <c r="I18" s="153">
        <v>150</v>
      </c>
      <c r="J18" s="153">
        <v>-999</v>
      </c>
      <c r="K18" s="153">
        <v>-999</v>
      </c>
      <c r="L18" s="153">
        <v>-999</v>
      </c>
      <c r="M18" s="153">
        <v>-999</v>
      </c>
      <c r="N18" s="153">
        <v>-999</v>
      </c>
      <c r="O18" s="153">
        <v>84.4</v>
      </c>
      <c r="P18" s="153">
        <v>68.8</v>
      </c>
      <c r="Q18" s="153">
        <v>166.9</v>
      </c>
      <c r="R18" s="153"/>
      <c r="S18" s="153">
        <v>129.1</v>
      </c>
      <c r="T18" s="153">
        <v>-999</v>
      </c>
      <c r="U18" s="84"/>
      <c r="V18" s="84"/>
      <c r="W18" s="84"/>
      <c r="X18" s="84"/>
      <c r="Y18" s="84"/>
    </row>
    <row r="19" spans="1:25">
      <c r="A19" s="245"/>
      <c r="B19" s="154" t="s">
        <v>696</v>
      </c>
      <c r="C19" s="154">
        <v>-999</v>
      </c>
      <c r="D19" s="154">
        <v>0.05</v>
      </c>
      <c r="E19" s="154">
        <v>-999</v>
      </c>
      <c r="F19" s="154">
        <v>0.01</v>
      </c>
      <c r="G19" s="154">
        <v>0.01</v>
      </c>
      <c r="H19" s="154">
        <v>0.01</v>
      </c>
      <c r="I19" s="154">
        <v>5.0000000000000001E-3</v>
      </c>
      <c r="J19" s="154">
        <v>0.02</v>
      </c>
      <c r="K19" s="154"/>
      <c r="L19" s="154">
        <v>5.0000000000000001E-3</v>
      </c>
      <c r="M19" s="154">
        <v>0.02</v>
      </c>
      <c r="N19" s="154"/>
      <c r="O19" s="154">
        <v>0.35</v>
      </c>
      <c r="P19" s="154">
        <v>0.14000000000000001</v>
      </c>
      <c r="Q19" s="154"/>
      <c r="R19" s="154">
        <v>0.03</v>
      </c>
      <c r="S19" s="154">
        <v>0.03</v>
      </c>
      <c r="T19" s="154"/>
      <c r="U19" s="84"/>
      <c r="V19" s="84"/>
      <c r="W19" s="84"/>
      <c r="X19" s="84"/>
      <c r="Y19" s="84"/>
    </row>
    <row r="20" spans="1:25">
      <c r="A20" s="246"/>
      <c r="B20" s="153" t="s">
        <v>697</v>
      </c>
      <c r="C20" s="153"/>
      <c r="D20" s="153">
        <v>6.1</v>
      </c>
      <c r="E20" s="153"/>
      <c r="F20" s="153"/>
      <c r="G20" s="153">
        <v>16</v>
      </c>
      <c r="H20" s="153"/>
      <c r="I20" s="153"/>
      <c r="J20" s="153">
        <v>6.9</v>
      </c>
      <c r="K20" s="153"/>
      <c r="L20" s="153"/>
      <c r="M20" s="153">
        <v>0.4</v>
      </c>
      <c r="N20" s="153"/>
      <c r="O20" s="153"/>
      <c r="P20" s="153">
        <v>5.0999999999999996</v>
      </c>
      <c r="Q20" s="153"/>
      <c r="R20" s="153"/>
      <c r="S20" s="153">
        <v>1.3</v>
      </c>
      <c r="T20" s="153"/>
      <c r="U20" s="84"/>
      <c r="V20" s="84"/>
      <c r="W20" s="84"/>
      <c r="X20" s="84"/>
      <c r="Y20" s="84"/>
    </row>
    <row r="21" spans="1:25">
      <c r="A21" s="246"/>
      <c r="B21" s="154" t="s">
        <v>698</v>
      </c>
      <c r="C21" s="154"/>
      <c r="D21" s="154">
        <v>24</v>
      </c>
      <c r="E21" s="154"/>
      <c r="F21" s="154"/>
      <c r="G21" s="154">
        <v>20</v>
      </c>
      <c r="H21" s="154"/>
      <c r="I21" s="154"/>
      <c r="J21" s="154">
        <v>22</v>
      </c>
      <c r="K21" s="154"/>
      <c r="L21" s="154"/>
      <c r="M21" s="154">
        <v>25</v>
      </c>
      <c r="N21" s="154"/>
      <c r="O21" s="154"/>
      <c r="P21" s="154">
        <v>150</v>
      </c>
      <c r="Q21" s="154"/>
      <c r="R21" s="154"/>
      <c r="S21" s="154">
        <v>46</v>
      </c>
      <c r="T21" s="154"/>
      <c r="U21" s="84"/>
      <c r="V21" s="84"/>
      <c r="W21" s="84"/>
      <c r="X21" s="84"/>
      <c r="Y21" s="84"/>
    </row>
    <row r="22" spans="1:25">
      <c r="A22" s="246"/>
      <c r="B22" s="153" t="s">
        <v>810</v>
      </c>
      <c r="C22" s="153"/>
      <c r="D22" s="153">
        <v>40.9</v>
      </c>
      <c r="E22" s="153"/>
      <c r="F22" s="153"/>
      <c r="G22" s="153">
        <v>42</v>
      </c>
      <c r="H22" s="153"/>
      <c r="I22" s="153"/>
      <c r="J22" s="153">
        <v>100</v>
      </c>
      <c r="K22" s="153"/>
      <c r="L22" s="153"/>
      <c r="M22" s="153">
        <v>30</v>
      </c>
      <c r="N22" s="153"/>
      <c r="O22" s="153"/>
      <c r="P22" s="153">
        <v>5.9</v>
      </c>
      <c r="Q22" s="153"/>
      <c r="R22" s="153"/>
      <c r="S22" s="153">
        <v>70</v>
      </c>
      <c r="T22" s="153"/>
      <c r="U22" s="84"/>
      <c r="V22" s="84"/>
      <c r="W22" s="84"/>
      <c r="X22" s="84"/>
      <c r="Y22" s="84"/>
    </row>
    <row r="23" spans="1:25">
      <c r="A23" s="246"/>
      <c r="B23" s="154" t="s">
        <v>699</v>
      </c>
      <c r="C23" s="154"/>
      <c r="D23" s="154">
        <v>130</v>
      </c>
      <c r="E23" s="154"/>
      <c r="F23" s="154"/>
      <c r="G23" s="154">
        <v>113</v>
      </c>
      <c r="H23" s="154"/>
      <c r="I23" s="154"/>
      <c r="J23" s="154">
        <v>255</v>
      </c>
      <c r="K23" s="154"/>
      <c r="L23" s="154"/>
      <c r="M23" s="154">
        <v>155</v>
      </c>
      <c r="N23" s="154"/>
      <c r="O23" s="154"/>
      <c r="P23" s="154">
        <v>135</v>
      </c>
      <c r="Q23" s="154"/>
      <c r="R23" s="154"/>
      <c r="S23" s="154">
        <v>205</v>
      </c>
      <c r="T23" s="154"/>
      <c r="U23" s="84"/>
      <c r="V23" s="84"/>
      <c r="W23" s="84"/>
      <c r="X23" s="84"/>
      <c r="Y23" s="84"/>
    </row>
    <row r="24" spans="1:25">
      <c r="A24" s="246"/>
      <c r="B24" s="153" t="s">
        <v>700</v>
      </c>
      <c r="C24" s="153"/>
      <c r="D24" s="153">
        <v>9500</v>
      </c>
      <c r="E24" s="153"/>
      <c r="F24" s="153"/>
      <c r="G24" s="153">
        <v>11000</v>
      </c>
      <c r="H24" s="153"/>
      <c r="I24" s="153"/>
      <c r="J24" s="153">
        <v>26000</v>
      </c>
      <c r="K24" s="153"/>
      <c r="L24" s="153"/>
      <c r="M24" s="153">
        <v>8400</v>
      </c>
      <c r="N24" s="153"/>
      <c r="O24" s="153"/>
      <c r="P24" s="153">
        <v>1400</v>
      </c>
      <c r="Q24" s="153"/>
      <c r="R24" s="153"/>
      <c r="S24" s="153">
        <v>19000</v>
      </c>
      <c r="T24" s="153"/>
      <c r="U24" s="84"/>
      <c r="V24" s="84"/>
      <c r="W24" s="84"/>
      <c r="X24" s="84"/>
      <c r="Y24" s="84"/>
    </row>
    <row r="25" spans="1:25">
      <c r="A25" s="247"/>
      <c r="B25" s="154" t="s">
        <v>701</v>
      </c>
      <c r="C25" s="154"/>
      <c r="D25" s="154">
        <v>1</v>
      </c>
      <c r="E25" s="154"/>
      <c r="F25" s="154"/>
      <c r="G25" s="154">
        <v>2</v>
      </c>
      <c r="H25" s="154"/>
      <c r="I25" s="154"/>
      <c r="J25" s="154">
        <v>3.6</v>
      </c>
      <c r="K25" s="154"/>
      <c r="L25" s="154"/>
      <c r="M25" s="154">
        <v>0.75</v>
      </c>
      <c r="N25" s="154"/>
      <c r="O25" s="154"/>
      <c r="P25" s="154">
        <v>3.3</v>
      </c>
      <c r="Q25" s="154"/>
      <c r="R25" s="154"/>
      <c r="S25" s="154">
        <v>2.8</v>
      </c>
      <c r="T25" s="154"/>
      <c r="U25" s="84"/>
      <c r="V25" s="84"/>
      <c r="W25" s="84"/>
      <c r="X25" s="84"/>
      <c r="Y25" s="84"/>
    </row>
    <row r="26" spans="1:25">
      <c r="A26" s="247"/>
      <c r="B26" s="153" t="s">
        <v>702</v>
      </c>
      <c r="C26" s="153"/>
      <c r="D26" s="153">
        <v>11000</v>
      </c>
      <c r="E26" s="153"/>
      <c r="F26" s="153"/>
      <c r="G26" s="153">
        <v>11800</v>
      </c>
      <c r="H26" s="153"/>
      <c r="I26" s="153"/>
      <c r="J26" s="153">
        <v>30200</v>
      </c>
      <c r="K26" s="153"/>
      <c r="L26" s="153"/>
      <c r="M26" s="153">
        <v>8370</v>
      </c>
      <c r="N26" s="153"/>
      <c r="O26" s="153"/>
      <c r="P26" s="153">
        <v>1500</v>
      </c>
      <c r="Q26" s="153"/>
      <c r="R26" s="153"/>
      <c r="S26" s="153">
        <v>22000</v>
      </c>
      <c r="T26" s="153"/>
      <c r="U26" s="84"/>
      <c r="V26" s="84"/>
      <c r="W26" s="84"/>
      <c r="X26" s="84"/>
      <c r="Y26" s="84"/>
    </row>
    <row r="27" spans="1:25">
      <c r="A27" s="247"/>
      <c r="B27" s="154" t="s">
        <v>703</v>
      </c>
      <c r="C27" s="154"/>
      <c r="D27" s="154">
        <v>850</v>
      </c>
      <c r="E27" s="154"/>
      <c r="F27" s="154"/>
      <c r="G27" s="154">
        <v>1080</v>
      </c>
      <c r="H27" s="154"/>
      <c r="I27" s="154"/>
      <c r="J27" s="154">
        <v>2450</v>
      </c>
      <c r="K27" s="154"/>
      <c r="L27" s="154"/>
      <c r="M27" s="154">
        <v>1060</v>
      </c>
      <c r="N27" s="154"/>
      <c r="O27" s="154"/>
      <c r="P27" s="154">
        <v>172</v>
      </c>
      <c r="Q27" s="154"/>
      <c r="R27" s="154"/>
      <c r="S27" s="154">
        <v>1430</v>
      </c>
      <c r="T27" s="154"/>
      <c r="U27" s="84"/>
      <c r="V27" s="84"/>
      <c r="W27" s="84"/>
      <c r="X27" s="84"/>
      <c r="Y27" s="84"/>
    </row>
    <row r="28" spans="1:25">
      <c r="A28" s="247"/>
      <c r="B28" s="153" t="s">
        <v>704</v>
      </c>
      <c r="C28" s="153"/>
      <c r="D28" s="153">
        <v>1800</v>
      </c>
      <c r="E28" s="153"/>
      <c r="F28" s="153"/>
      <c r="G28" s="153">
        <v>1950</v>
      </c>
      <c r="H28" s="153"/>
      <c r="I28" s="153"/>
      <c r="J28" s="153">
        <v>4860</v>
      </c>
      <c r="K28" s="153"/>
      <c r="L28" s="153"/>
      <c r="M28" s="153">
        <v>1400</v>
      </c>
      <c r="N28" s="153"/>
      <c r="O28" s="153"/>
      <c r="P28" s="153">
        <v>230</v>
      </c>
      <c r="Q28" s="153"/>
      <c r="R28" s="153"/>
      <c r="S28" s="153">
        <v>3820</v>
      </c>
      <c r="T28" s="153"/>
      <c r="U28" s="84"/>
      <c r="V28" s="84"/>
      <c r="W28" s="84"/>
      <c r="X28" s="84"/>
      <c r="Y28" s="84"/>
    </row>
    <row r="29" spans="1:25">
      <c r="A29" s="247"/>
      <c r="B29" s="154" t="s">
        <v>705</v>
      </c>
      <c r="C29" s="154"/>
      <c r="D29" s="154">
        <v>86</v>
      </c>
      <c r="E29" s="154"/>
      <c r="F29" s="154"/>
      <c r="G29" s="154">
        <v>107</v>
      </c>
      <c r="H29" s="154"/>
      <c r="I29" s="154"/>
      <c r="J29" s="154">
        <v>328</v>
      </c>
      <c r="K29" s="154"/>
      <c r="L29" s="154"/>
      <c r="M29" s="154">
        <v>69.3</v>
      </c>
      <c r="N29" s="154"/>
      <c r="O29" s="154"/>
      <c r="P29" s="154">
        <v>16.600000000000001</v>
      </c>
      <c r="Q29" s="154"/>
      <c r="R29" s="154"/>
      <c r="S29" s="154">
        <v>213</v>
      </c>
      <c r="T29" s="154"/>
      <c r="U29" s="84"/>
      <c r="V29" s="84"/>
      <c r="W29" s="84"/>
      <c r="X29" s="84"/>
      <c r="Y29" s="84"/>
    </row>
    <row r="30" spans="1:25">
      <c r="A30" s="242"/>
      <c r="B30" s="153" t="s">
        <v>706</v>
      </c>
      <c r="C30" s="153"/>
      <c r="D30" s="153">
        <v>0.1</v>
      </c>
      <c r="E30" s="153"/>
      <c r="F30" s="153"/>
      <c r="G30" s="153">
        <v>0.05</v>
      </c>
      <c r="H30" s="153"/>
      <c r="I30" s="153"/>
      <c r="J30" s="153">
        <v>0.1</v>
      </c>
      <c r="K30" s="153"/>
      <c r="L30" s="153"/>
      <c r="M30" s="153">
        <v>1E-3</v>
      </c>
      <c r="N30" s="153"/>
      <c r="O30" s="153"/>
      <c r="P30" s="153">
        <v>3.0000000000000001E-3</v>
      </c>
      <c r="Q30" s="153"/>
      <c r="R30" s="153"/>
      <c r="S30" s="153">
        <v>5.0000000000000001E-4</v>
      </c>
      <c r="T30" s="153"/>
      <c r="U30" s="84"/>
      <c r="V30" s="84"/>
      <c r="W30" s="84"/>
      <c r="X30" s="84"/>
      <c r="Y30" s="84"/>
    </row>
    <row r="31" spans="1:25">
      <c r="A31" s="242"/>
      <c r="B31" s="154" t="s">
        <v>707</v>
      </c>
      <c r="C31" s="154"/>
      <c r="D31" s="154">
        <v>24000</v>
      </c>
      <c r="E31" s="154"/>
      <c r="F31" s="154"/>
      <c r="G31" s="154">
        <v>23000</v>
      </c>
      <c r="H31" s="154"/>
      <c r="I31" s="154"/>
      <c r="J31" s="154">
        <v>64000</v>
      </c>
      <c r="K31" s="154"/>
      <c r="L31" s="154"/>
      <c r="M31" s="154">
        <v>16000</v>
      </c>
      <c r="N31" s="154"/>
      <c r="O31" s="154"/>
      <c r="P31" s="154">
        <v>2800</v>
      </c>
      <c r="Q31" s="154"/>
      <c r="R31" s="154"/>
      <c r="S31" s="154">
        <v>37200</v>
      </c>
      <c r="T31" s="154"/>
      <c r="U31" s="84"/>
      <c r="V31" s="84"/>
      <c r="W31" s="84"/>
      <c r="X31" s="84"/>
      <c r="Y31" s="84"/>
    </row>
    <row r="32" spans="1:25">
      <c r="A32" s="242"/>
      <c r="B32" s="153" t="s">
        <v>708</v>
      </c>
      <c r="C32" s="153"/>
      <c r="D32" s="153">
        <v>160</v>
      </c>
      <c r="E32" s="153"/>
      <c r="F32" s="153"/>
      <c r="G32" s="153">
        <v>88</v>
      </c>
      <c r="H32" s="153"/>
      <c r="I32" s="153"/>
      <c r="J32" s="153">
        <v>311</v>
      </c>
      <c r="K32" s="153"/>
      <c r="L32" s="153"/>
      <c r="M32" s="153">
        <v>189</v>
      </c>
      <c r="N32" s="153"/>
      <c r="O32" s="153"/>
      <c r="P32" s="153">
        <v>165</v>
      </c>
      <c r="Q32" s="153"/>
      <c r="R32" s="153"/>
      <c r="S32" s="153">
        <v>250</v>
      </c>
      <c r="T32" s="153"/>
      <c r="U32" s="84"/>
      <c r="V32" s="84"/>
      <c r="W32" s="84"/>
      <c r="X32" s="84"/>
      <c r="Y32" s="84"/>
    </row>
    <row r="33" spans="1:25">
      <c r="A33" s="242"/>
      <c r="B33" s="154" t="s">
        <v>709</v>
      </c>
      <c r="C33" s="154"/>
      <c r="D33" s="154">
        <v>1</v>
      </c>
      <c r="E33" s="154"/>
      <c r="F33" s="154"/>
      <c r="G33" s="154">
        <v>24</v>
      </c>
      <c r="H33" s="154"/>
      <c r="I33" s="154"/>
      <c r="J33" s="154">
        <v>1</v>
      </c>
      <c r="K33" s="154"/>
      <c r="L33" s="154"/>
      <c r="M33" s="154">
        <v>1</v>
      </c>
      <c r="N33" s="154"/>
      <c r="O33" s="154"/>
      <c r="P33" s="154">
        <v>1</v>
      </c>
      <c r="Q33" s="154"/>
      <c r="R33" s="154"/>
      <c r="S33" s="154">
        <v>0.5</v>
      </c>
      <c r="T33" s="154"/>
      <c r="U33" s="84"/>
      <c r="V33" s="84"/>
      <c r="W33" s="84"/>
      <c r="X33" s="84"/>
      <c r="Y33" s="84"/>
    </row>
    <row r="34" spans="1:25">
      <c r="A34" s="242"/>
      <c r="B34" s="153" t="s">
        <v>710</v>
      </c>
      <c r="C34" s="153"/>
      <c r="D34" s="153">
        <v>3000</v>
      </c>
      <c r="E34" s="153"/>
      <c r="F34" s="153"/>
      <c r="G34" s="153">
        <v>3720</v>
      </c>
      <c r="H34" s="153"/>
      <c r="I34" s="153"/>
      <c r="J34" s="153">
        <v>10600</v>
      </c>
      <c r="K34" s="153"/>
      <c r="L34" s="153"/>
      <c r="M34" s="153">
        <v>3260</v>
      </c>
      <c r="N34" s="153"/>
      <c r="O34" s="153"/>
      <c r="P34" s="153">
        <v>471</v>
      </c>
      <c r="Q34" s="153"/>
      <c r="R34" s="153"/>
      <c r="S34" s="153">
        <v>7510</v>
      </c>
      <c r="T34" s="153"/>
      <c r="U34" s="84"/>
      <c r="V34" s="84"/>
      <c r="W34" s="84"/>
      <c r="X34" s="84"/>
      <c r="Y34" s="84"/>
    </row>
    <row r="35" spans="1:25">
      <c r="A35" s="242"/>
      <c r="B35" s="155" t="s">
        <v>711</v>
      </c>
      <c r="C35" s="155"/>
      <c r="D35" s="155">
        <v>-999</v>
      </c>
      <c r="E35" s="155"/>
      <c r="F35" s="155"/>
      <c r="G35" s="155">
        <v>0.15</v>
      </c>
      <c r="H35" s="155"/>
      <c r="I35" s="155"/>
      <c r="J35" s="155">
        <v>0.34</v>
      </c>
      <c r="K35" s="155"/>
      <c r="L35" s="155"/>
      <c r="M35" s="155">
        <v>2.5000000000000001E-3</v>
      </c>
      <c r="N35" s="155"/>
      <c r="O35" s="155"/>
      <c r="P35" s="155">
        <v>0.11</v>
      </c>
      <c r="Q35" s="155"/>
      <c r="R35" s="155"/>
      <c r="S35" s="155" t="s">
        <v>795</v>
      </c>
      <c r="T35" s="155"/>
      <c r="U35" s="84" t="s">
        <v>796</v>
      </c>
      <c r="V35" s="84"/>
      <c r="W35" s="84"/>
      <c r="X35" s="84"/>
      <c r="Y35" s="84"/>
    </row>
    <row r="36" spans="1:25">
      <c r="U36" s="84"/>
      <c r="V36" s="84"/>
      <c r="W36" s="84"/>
      <c r="X36" s="84"/>
      <c r="Y36" s="84"/>
    </row>
    <row r="37" spans="1:25">
      <c r="B37" s="68" t="s">
        <v>712</v>
      </c>
      <c r="U37" s="84"/>
      <c r="V37" s="84"/>
      <c r="W37" s="84"/>
      <c r="X37" s="84"/>
      <c r="Y37" s="84"/>
    </row>
    <row r="38" spans="1:25">
      <c r="B38" s="68" t="s">
        <v>713</v>
      </c>
      <c r="U38" s="84"/>
      <c r="V38" s="84"/>
      <c r="W38" s="84"/>
      <c r="X38" s="84"/>
      <c r="Y38" s="84"/>
    </row>
    <row r="39" spans="1:25">
      <c r="U39" s="84"/>
      <c r="V39" s="84"/>
      <c r="W39" s="84"/>
      <c r="X39" s="84"/>
      <c r="Y39" s="84"/>
    </row>
    <row r="40" spans="1:25" s="67" customFormat="1">
      <c r="A40" s="69"/>
      <c r="B40" s="156"/>
      <c r="C40" s="157"/>
      <c r="D40" s="157"/>
      <c r="E40" s="157"/>
      <c r="F40" s="157"/>
      <c r="G40" s="157"/>
      <c r="H40" s="157"/>
      <c r="I40" s="157"/>
      <c r="J40" s="157"/>
      <c r="K40" s="157"/>
      <c r="L40" s="157"/>
      <c r="M40" s="157"/>
      <c r="N40" s="157"/>
      <c r="O40" s="157"/>
      <c r="P40" s="157"/>
      <c r="Q40" s="157"/>
      <c r="R40" s="157"/>
      <c r="S40" s="157"/>
      <c r="T40" s="157"/>
      <c r="U40" s="159"/>
      <c r="V40" s="159"/>
      <c r="W40" s="159"/>
      <c r="X40" s="159"/>
      <c r="Y40" s="84"/>
    </row>
    <row r="41" spans="1:25" s="67" customFormat="1">
      <c r="A41" s="69"/>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84"/>
    </row>
    <row r="42" spans="1:25" s="67" customFormat="1">
      <c r="A42" s="69"/>
      <c r="B42" s="158"/>
      <c r="C42" s="159"/>
      <c r="D42" s="159"/>
      <c r="E42" s="159"/>
      <c r="F42" s="159"/>
      <c r="G42" s="159"/>
      <c r="H42" s="159"/>
      <c r="I42" s="159"/>
      <c r="J42" s="159"/>
      <c r="K42" s="159"/>
      <c r="L42" s="159"/>
      <c r="M42" s="159"/>
      <c r="N42" s="159"/>
      <c r="O42" s="159"/>
      <c r="P42" s="159"/>
      <c r="Q42" s="159"/>
      <c r="R42" s="159"/>
      <c r="S42" s="159"/>
      <c r="T42" s="159"/>
      <c r="U42" s="159"/>
      <c r="V42" s="159"/>
      <c r="W42" s="159"/>
      <c r="X42" s="159"/>
      <c r="Y42" s="84"/>
    </row>
    <row r="43" spans="1:25" s="67" customFormat="1">
      <c r="A43" s="69"/>
      <c r="B43" s="158"/>
      <c r="C43" s="159"/>
      <c r="D43" s="159"/>
      <c r="E43" s="159"/>
      <c r="F43" s="159"/>
      <c r="G43" s="159"/>
      <c r="H43" s="159"/>
      <c r="I43" s="159"/>
      <c r="J43" s="159"/>
      <c r="K43" s="159"/>
      <c r="L43" s="159"/>
      <c r="M43" s="159"/>
      <c r="N43" s="159"/>
      <c r="O43" s="159"/>
      <c r="P43" s="159"/>
      <c r="Q43" s="159"/>
      <c r="R43" s="159"/>
      <c r="S43" s="159"/>
      <c r="T43" s="159"/>
      <c r="U43" s="159"/>
      <c r="V43" s="159"/>
      <c r="W43" s="159"/>
      <c r="X43" s="159"/>
      <c r="Y43" s="84"/>
    </row>
    <row r="44" spans="1:25" s="67" customFormat="1">
      <c r="A44" s="69"/>
      <c r="B44" s="158"/>
      <c r="C44" s="159"/>
      <c r="D44" s="159"/>
      <c r="E44" s="159"/>
      <c r="F44" s="159"/>
      <c r="G44" s="159"/>
      <c r="H44" s="159"/>
      <c r="I44" s="159"/>
      <c r="J44" s="159"/>
      <c r="K44" s="159"/>
      <c r="L44" s="159"/>
      <c r="M44" s="159"/>
      <c r="N44" s="159"/>
      <c r="O44" s="159"/>
      <c r="P44" s="159"/>
      <c r="Q44" s="159"/>
      <c r="R44" s="159"/>
      <c r="S44" s="159"/>
      <c r="T44" s="159"/>
      <c r="U44" s="159"/>
      <c r="V44" s="159"/>
      <c r="W44" s="159"/>
      <c r="X44" s="159"/>
      <c r="Y44" s="84"/>
    </row>
    <row r="45" spans="1:25" s="67" customFormat="1">
      <c r="A45" s="69"/>
      <c r="B45" s="158"/>
      <c r="C45" s="159"/>
      <c r="D45" s="159"/>
      <c r="E45" s="159"/>
      <c r="F45" s="159"/>
      <c r="G45" s="159"/>
      <c r="H45" s="159"/>
      <c r="I45" s="159"/>
      <c r="J45" s="159"/>
      <c r="K45" s="159"/>
      <c r="L45" s="159"/>
      <c r="M45" s="159"/>
      <c r="N45" s="159"/>
      <c r="O45" s="159"/>
      <c r="P45" s="159"/>
      <c r="Q45" s="159"/>
      <c r="R45" s="159"/>
      <c r="S45" s="159"/>
      <c r="T45" s="159"/>
      <c r="U45" s="159"/>
      <c r="V45" s="159"/>
      <c r="W45" s="159"/>
      <c r="X45" s="159"/>
      <c r="Y45" s="84"/>
    </row>
    <row r="46" spans="1:25" s="67" customFormat="1">
      <c r="A46" s="69"/>
      <c r="B46" s="158"/>
      <c r="C46" s="159"/>
      <c r="D46" s="159"/>
      <c r="E46" s="159"/>
      <c r="F46" s="159"/>
      <c r="G46" s="159"/>
      <c r="H46" s="159"/>
      <c r="I46" s="159"/>
      <c r="J46" s="159"/>
      <c r="K46" s="159"/>
      <c r="L46" s="159"/>
      <c r="M46" s="159"/>
      <c r="N46" s="159"/>
      <c r="O46" s="159"/>
      <c r="P46" s="159"/>
      <c r="Q46" s="159"/>
      <c r="R46" s="159"/>
      <c r="S46" s="159"/>
      <c r="T46" s="159"/>
      <c r="U46" s="159"/>
      <c r="V46" s="159"/>
      <c r="W46" s="159"/>
      <c r="X46" s="159"/>
      <c r="Y46" s="84"/>
    </row>
    <row r="47" spans="1:25" s="67" customFormat="1">
      <c r="A47" s="69"/>
      <c r="B47" s="158"/>
      <c r="C47" s="159"/>
      <c r="D47" s="159"/>
      <c r="E47" s="159"/>
      <c r="F47" s="159"/>
      <c r="G47" s="159"/>
      <c r="H47" s="159"/>
      <c r="I47" s="159"/>
      <c r="J47" s="159"/>
      <c r="K47" s="159"/>
      <c r="L47" s="159"/>
      <c r="M47" s="159"/>
      <c r="N47" s="159"/>
      <c r="O47" s="159"/>
      <c r="P47" s="159"/>
      <c r="Q47" s="159"/>
      <c r="R47" s="159"/>
      <c r="S47" s="159"/>
      <c r="T47" s="159"/>
      <c r="U47" s="159"/>
      <c r="V47" s="159"/>
      <c r="W47" s="159"/>
      <c r="X47" s="159"/>
      <c r="Y47" s="84"/>
    </row>
    <row r="48" spans="1:25" s="67" customFormat="1">
      <c r="A48" s="69"/>
      <c r="B48" s="158"/>
      <c r="C48" s="159"/>
      <c r="D48" s="159"/>
      <c r="E48" s="159"/>
      <c r="F48" s="159"/>
      <c r="G48" s="159"/>
      <c r="H48" s="159"/>
      <c r="I48" s="159"/>
      <c r="J48" s="159"/>
      <c r="K48" s="159"/>
      <c r="L48" s="159"/>
      <c r="M48" s="159"/>
      <c r="N48" s="159"/>
      <c r="O48" s="159"/>
      <c r="P48" s="159"/>
      <c r="Q48" s="159"/>
      <c r="R48" s="159"/>
      <c r="S48" s="159"/>
      <c r="T48" s="159"/>
      <c r="U48" s="159"/>
      <c r="V48" s="159"/>
      <c r="W48" s="159"/>
      <c r="X48" s="159"/>
      <c r="Y48" s="84"/>
    </row>
    <row r="49" spans="1:25" s="67" customFormat="1">
      <c r="A49" s="69"/>
      <c r="B49" s="158"/>
      <c r="C49" s="159"/>
      <c r="D49" s="159"/>
      <c r="E49" s="159"/>
      <c r="F49" s="159"/>
      <c r="G49" s="159"/>
      <c r="H49" s="159"/>
      <c r="I49" s="159"/>
      <c r="J49" s="159"/>
      <c r="K49" s="159"/>
      <c r="L49" s="159"/>
      <c r="M49" s="159"/>
      <c r="N49" s="159"/>
      <c r="O49" s="159"/>
      <c r="P49" s="159"/>
      <c r="Q49" s="159"/>
      <c r="R49" s="159"/>
      <c r="S49" s="159"/>
      <c r="T49" s="159"/>
      <c r="U49" s="159"/>
      <c r="V49" s="159"/>
      <c r="W49" s="159"/>
      <c r="X49" s="159"/>
      <c r="Y49" s="84"/>
    </row>
    <row r="50" spans="1:25" s="67" customFormat="1">
      <c r="A50" s="69"/>
      <c r="B50" s="158"/>
      <c r="C50" s="159"/>
      <c r="D50" s="159"/>
      <c r="E50" s="159"/>
      <c r="F50" s="159"/>
      <c r="G50" s="159"/>
      <c r="H50" s="159"/>
      <c r="I50" s="159"/>
      <c r="J50" s="159"/>
      <c r="K50" s="159"/>
      <c r="L50" s="159"/>
      <c r="M50" s="159"/>
      <c r="N50" s="159"/>
      <c r="O50" s="159"/>
      <c r="P50" s="159"/>
      <c r="Q50" s="159"/>
      <c r="R50" s="159"/>
      <c r="S50" s="159"/>
      <c r="T50" s="159"/>
      <c r="U50" s="159"/>
      <c r="V50" s="159"/>
      <c r="W50" s="159"/>
      <c r="X50" s="159"/>
      <c r="Y50" s="84"/>
    </row>
    <row r="51" spans="1:25" s="67" customFormat="1">
      <c r="A51" s="69"/>
      <c r="B51" s="158"/>
      <c r="C51" s="159"/>
      <c r="D51" s="159"/>
      <c r="E51" s="159"/>
      <c r="F51" s="159"/>
      <c r="G51" s="159"/>
      <c r="H51" s="159"/>
      <c r="I51" s="159"/>
      <c r="J51" s="159"/>
      <c r="K51" s="159"/>
      <c r="L51" s="159"/>
      <c r="M51" s="159"/>
      <c r="N51" s="159"/>
      <c r="O51" s="159"/>
      <c r="P51" s="159"/>
      <c r="Q51" s="159"/>
      <c r="R51" s="159"/>
      <c r="S51" s="159"/>
      <c r="T51" s="159"/>
      <c r="U51" s="159"/>
      <c r="V51" s="159"/>
      <c r="W51" s="159"/>
      <c r="X51" s="159"/>
      <c r="Y51" s="84"/>
    </row>
    <row r="52" spans="1:25" s="67" customFormat="1">
      <c r="A52" s="69"/>
      <c r="B52" s="158"/>
      <c r="C52" s="159"/>
      <c r="D52" s="159"/>
      <c r="E52" s="159"/>
      <c r="F52" s="159"/>
      <c r="G52" s="159"/>
      <c r="H52" s="159"/>
      <c r="I52" s="159"/>
      <c r="J52" s="159"/>
      <c r="K52" s="159"/>
      <c r="L52" s="159"/>
      <c r="M52" s="159"/>
      <c r="N52" s="159"/>
      <c r="O52" s="159"/>
      <c r="P52" s="159"/>
      <c r="Q52" s="159"/>
      <c r="R52" s="159"/>
      <c r="S52" s="159"/>
      <c r="T52" s="159"/>
      <c r="U52" s="159"/>
      <c r="V52" s="159"/>
      <c r="W52" s="159"/>
      <c r="X52" s="159"/>
      <c r="Y52" s="84"/>
    </row>
    <row r="53" spans="1:25" s="67" customFormat="1">
      <c r="A53" s="69"/>
      <c r="B53" s="158"/>
      <c r="C53" s="159"/>
      <c r="D53" s="159"/>
      <c r="E53" s="159"/>
      <c r="F53" s="159"/>
      <c r="G53" s="159"/>
      <c r="H53" s="159"/>
      <c r="I53" s="159"/>
      <c r="J53" s="159"/>
      <c r="K53" s="159"/>
      <c r="L53" s="159"/>
      <c r="M53" s="159"/>
      <c r="N53" s="159"/>
      <c r="O53" s="159"/>
      <c r="P53" s="159"/>
      <c r="Q53" s="159"/>
      <c r="R53" s="159"/>
      <c r="S53" s="159"/>
      <c r="T53" s="159"/>
      <c r="U53" s="159"/>
      <c r="V53" s="159"/>
      <c r="W53" s="159"/>
      <c r="X53" s="159"/>
      <c r="Y53" s="84"/>
    </row>
    <row r="54" spans="1:25" s="67" customFormat="1">
      <c r="A54" s="69"/>
      <c r="B54" s="158"/>
      <c r="C54" s="159"/>
      <c r="D54" s="159"/>
      <c r="E54" s="159"/>
      <c r="F54" s="159"/>
      <c r="G54" s="159"/>
      <c r="H54" s="159"/>
      <c r="I54" s="159"/>
      <c r="J54" s="159"/>
      <c r="K54" s="159"/>
      <c r="L54" s="159"/>
      <c r="M54" s="159"/>
      <c r="N54" s="159"/>
      <c r="O54" s="159"/>
      <c r="P54" s="159"/>
      <c r="Q54" s="159"/>
      <c r="R54" s="159"/>
      <c r="S54" s="159"/>
      <c r="T54" s="159"/>
      <c r="U54" s="159"/>
      <c r="V54" s="159"/>
      <c r="W54" s="159"/>
      <c r="X54" s="159"/>
      <c r="Y54" s="84"/>
    </row>
    <row r="55" spans="1:25" s="67" customFormat="1">
      <c r="A55" s="69"/>
      <c r="B55" s="158"/>
      <c r="C55" s="159"/>
      <c r="D55" s="159"/>
      <c r="E55" s="159"/>
      <c r="F55" s="159"/>
      <c r="G55" s="159"/>
      <c r="H55" s="159"/>
      <c r="I55" s="159"/>
      <c r="J55" s="159"/>
      <c r="K55" s="159"/>
      <c r="L55" s="159"/>
      <c r="M55" s="159"/>
      <c r="N55" s="159"/>
      <c r="O55" s="159"/>
      <c r="P55" s="159"/>
      <c r="Q55" s="159"/>
      <c r="R55" s="159"/>
      <c r="S55" s="159"/>
      <c r="T55" s="159"/>
      <c r="U55" s="159"/>
      <c r="V55" s="159"/>
      <c r="W55" s="159"/>
      <c r="X55" s="159"/>
      <c r="Y55" s="84"/>
    </row>
    <row r="56" spans="1:25" s="67" customFormat="1">
      <c r="A56" s="69"/>
      <c r="B56" s="158"/>
      <c r="C56" s="159"/>
      <c r="D56" s="159"/>
      <c r="E56" s="159"/>
      <c r="F56" s="159"/>
      <c r="G56" s="159"/>
      <c r="H56" s="159"/>
      <c r="I56" s="159"/>
      <c r="J56" s="159"/>
      <c r="K56" s="159"/>
      <c r="L56" s="159"/>
      <c r="M56" s="159"/>
      <c r="N56" s="159"/>
      <c r="O56" s="159"/>
      <c r="P56" s="159"/>
      <c r="Q56" s="159"/>
      <c r="R56" s="159"/>
      <c r="S56" s="159"/>
      <c r="T56" s="159"/>
      <c r="U56" s="159"/>
      <c r="V56" s="159"/>
      <c r="W56" s="159"/>
      <c r="X56" s="159"/>
      <c r="Y56" s="84"/>
    </row>
    <row r="57" spans="1:25" s="67" customFormat="1">
      <c r="A57" s="69"/>
      <c r="B57" s="158"/>
      <c r="C57" s="159"/>
      <c r="D57" s="159"/>
      <c r="E57" s="159"/>
      <c r="F57" s="159"/>
      <c r="G57" s="159"/>
      <c r="H57" s="159"/>
      <c r="I57" s="159"/>
      <c r="J57" s="159"/>
      <c r="K57" s="159"/>
      <c r="L57" s="159"/>
      <c r="M57" s="159"/>
      <c r="N57" s="159"/>
      <c r="O57" s="159"/>
      <c r="P57" s="159"/>
      <c r="Q57" s="159"/>
      <c r="R57" s="159"/>
      <c r="S57" s="159"/>
      <c r="T57" s="159"/>
      <c r="U57" s="159"/>
      <c r="V57" s="159"/>
      <c r="W57" s="159"/>
      <c r="X57" s="159"/>
      <c r="Y57" s="84"/>
    </row>
    <row r="58" spans="1:25" s="67" customFormat="1">
      <c r="A58" s="69"/>
      <c r="B58" s="158"/>
      <c r="C58" s="159"/>
      <c r="D58" s="159"/>
      <c r="E58" s="159"/>
      <c r="F58" s="159"/>
      <c r="G58" s="159"/>
      <c r="H58" s="159"/>
      <c r="I58" s="159"/>
      <c r="J58" s="159"/>
      <c r="K58" s="159"/>
      <c r="L58" s="159"/>
      <c r="M58" s="159"/>
      <c r="N58" s="159"/>
      <c r="O58" s="159"/>
      <c r="P58" s="159"/>
      <c r="Q58" s="159"/>
      <c r="R58" s="159"/>
      <c r="S58" s="159"/>
      <c r="T58" s="159"/>
      <c r="U58" s="159"/>
      <c r="V58" s="159"/>
      <c r="W58" s="159"/>
      <c r="X58" s="159"/>
      <c r="Y58" s="84"/>
    </row>
    <row r="59" spans="1:25" s="67" customFormat="1">
      <c r="A59" s="69"/>
      <c r="B59" s="158"/>
      <c r="C59" s="159"/>
      <c r="D59" s="159"/>
      <c r="E59" s="159"/>
      <c r="F59" s="159"/>
      <c r="G59" s="159"/>
      <c r="H59" s="159"/>
      <c r="I59" s="159"/>
      <c r="J59" s="159"/>
      <c r="K59" s="159"/>
      <c r="L59" s="159"/>
      <c r="M59" s="159"/>
      <c r="N59" s="159"/>
      <c r="O59" s="159"/>
      <c r="P59" s="159"/>
      <c r="Q59" s="159"/>
      <c r="R59" s="159"/>
      <c r="S59" s="159"/>
      <c r="T59" s="159"/>
      <c r="U59" s="159"/>
      <c r="V59" s="159"/>
      <c r="W59" s="159"/>
      <c r="X59" s="159"/>
      <c r="Y59" s="84"/>
    </row>
    <row r="60" spans="1:25" s="67" customFormat="1">
      <c r="A60" s="69"/>
      <c r="B60" s="158"/>
      <c r="C60" s="159"/>
      <c r="D60" s="159"/>
      <c r="E60" s="159"/>
      <c r="F60" s="159"/>
      <c r="G60" s="159"/>
      <c r="H60" s="159"/>
      <c r="I60" s="159"/>
      <c r="J60" s="159"/>
      <c r="K60" s="159"/>
      <c r="L60" s="159"/>
      <c r="M60" s="159"/>
      <c r="N60" s="159"/>
      <c r="O60" s="159"/>
      <c r="P60" s="159"/>
      <c r="Q60" s="159"/>
      <c r="R60" s="159"/>
      <c r="S60" s="159"/>
      <c r="T60" s="159"/>
      <c r="U60" s="159"/>
      <c r="V60" s="159"/>
      <c r="W60" s="159"/>
      <c r="X60" s="159"/>
      <c r="Y60" s="84"/>
    </row>
    <row r="61" spans="1:25" s="67" customFormat="1">
      <c r="A61" s="69"/>
      <c r="B61" s="158"/>
      <c r="C61" s="159"/>
      <c r="D61" s="159"/>
      <c r="E61" s="159"/>
      <c r="F61" s="159"/>
      <c r="G61" s="159"/>
      <c r="H61" s="159"/>
      <c r="I61" s="159"/>
      <c r="J61" s="159"/>
      <c r="K61" s="159"/>
      <c r="L61" s="159"/>
      <c r="M61" s="159"/>
      <c r="N61" s="159"/>
      <c r="O61" s="159"/>
      <c r="P61" s="159"/>
      <c r="Q61" s="159"/>
      <c r="R61" s="159"/>
      <c r="S61" s="159"/>
      <c r="T61" s="159"/>
      <c r="U61" s="159"/>
      <c r="V61" s="159"/>
      <c r="W61" s="159"/>
      <c r="X61" s="159"/>
      <c r="Y61" s="84"/>
    </row>
    <row r="62" spans="1:25" s="67" customFormat="1">
      <c r="A62" s="69"/>
      <c r="B62" s="158"/>
      <c r="C62" s="159"/>
      <c r="D62" s="159"/>
      <c r="E62" s="159"/>
      <c r="F62" s="159"/>
      <c r="G62" s="159"/>
      <c r="H62" s="159"/>
      <c r="I62" s="159"/>
      <c r="J62" s="159"/>
      <c r="K62" s="159"/>
      <c r="L62" s="159"/>
      <c r="M62" s="159"/>
      <c r="N62" s="159"/>
      <c r="O62" s="159"/>
      <c r="P62" s="159"/>
      <c r="Q62" s="159"/>
      <c r="R62" s="159"/>
      <c r="S62" s="159"/>
      <c r="T62" s="159"/>
      <c r="U62" s="159"/>
      <c r="V62" s="159"/>
      <c r="W62" s="159"/>
      <c r="X62" s="159"/>
      <c r="Y62" s="84"/>
    </row>
    <row r="63" spans="1:25" s="67" customFormat="1">
      <c r="A63" s="69"/>
      <c r="B63" s="158"/>
      <c r="C63" s="159"/>
      <c r="D63" s="159"/>
      <c r="E63" s="159"/>
      <c r="F63" s="159"/>
      <c r="G63" s="159"/>
      <c r="H63" s="159"/>
      <c r="I63" s="159"/>
      <c r="J63" s="159"/>
      <c r="K63" s="159"/>
      <c r="L63" s="159"/>
      <c r="M63" s="159"/>
      <c r="N63" s="159"/>
      <c r="O63" s="159"/>
      <c r="P63" s="159"/>
      <c r="Q63" s="159"/>
      <c r="R63" s="159"/>
      <c r="S63" s="159"/>
      <c r="T63" s="159"/>
      <c r="U63" s="159"/>
      <c r="V63" s="159"/>
      <c r="W63" s="159"/>
      <c r="X63" s="159"/>
      <c r="Y63" s="84"/>
    </row>
    <row r="64" spans="1:25" s="67" customFormat="1">
      <c r="A64" s="69"/>
      <c r="B64" s="158"/>
      <c r="C64" s="159"/>
      <c r="D64" s="159"/>
      <c r="E64" s="159"/>
      <c r="F64" s="159"/>
      <c r="G64" s="159"/>
      <c r="H64" s="159"/>
      <c r="I64" s="159"/>
      <c r="J64" s="159"/>
      <c r="K64" s="159"/>
      <c r="L64" s="159"/>
      <c r="M64" s="159"/>
      <c r="N64" s="159"/>
      <c r="O64" s="159"/>
      <c r="P64" s="159"/>
      <c r="Q64" s="159"/>
      <c r="R64" s="159"/>
      <c r="S64" s="159"/>
      <c r="T64" s="159"/>
      <c r="U64" s="159"/>
      <c r="V64" s="159"/>
      <c r="W64" s="159"/>
      <c r="X64" s="159"/>
      <c r="Y64" s="84"/>
    </row>
    <row r="65" spans="1:25" s="67" customFormat="1">
      <c r="A65" s="69"/>
      <c r="B65" s="158"/>
      <c r="C65" s="159"/>
      <c r="D65" s="159"/>
      <c r="E65" s="159"/>
      <c r="F65" s="159"/>
      <c r="G65" s="159"/>
      <c r="H65" s="159"/>
      <c r="I65" s="159"/>
      <c r="J65" s="159"/>
      <c r="K65" s="159"/>
      <c r="L65" s="159"/>
      <c r="M65" s="159"/>
      <c r="N65" s="159"/>
      <c r="O65" s="159"/>
      <c r="P65" s="159"/>
      <c r="Q65" s="159"/>
      <c r="R65" s="159"/>
      <c r="S65" s="159"/>
      <c r="T65" s="159"/>
      <c r="U65" s="159"/>
      <c r="V65" s="159"/>
      <c r="W65" s="159"/>
      <c r="X65" s="159"/>
      <c r="Y65" s="84"/>
    </row>
    <row r="66" spans="1:25" s="67" customFormat="1">
      <c r="A66" s="69"/>
      <c r="B66" s="158"/>
      <c r="C66" s="159"/>
      <c r="D66" s="159"/>
      <c r="E66" s="159"/>
      <c r="F66" s="159"/>
      <c r="G66" s="159"/>
      <c r="H66" s="159"/>
      <c r="I66" s="159"/>
      <c r="J66" s="159"/>
      <c r="K66" s="159"/>
      <c r="L66" s="159"/>
      <c r="M66" s="159"/>
      <c r="N66" s="159"/>
      <c r="O66" s="159"/>
      <c r="P66" s="159"/>
      <c r="Q66" s="159"/>
      <c r="R66" s="159"/>
      <c r="S66" s="159"/>
      <c r="T66" s="159"/>
      <c r="U66" s="159"/>
      <c r="V66" s="159"/>
      <c r="W66" s="159"/>
      <c r="X66" s="159"/>
      <c r="Y66" s="84"/>
    </row>
    <row r="67" spans="1:25" s="67" customFormat="1">
      <c r="A67" s="69"/>
      <c r="B67" s="158"/>
      <c r="C67" s="159"/>
      <c r="D67" s="159"/>
      <c r="E67" s="159"/>
      <c r="F67" s="159"/>
      <c r="G67" s="159"/>
      <c r="H67" s="159"/>
      <c r="I67" s="159"/>
      <c r="J67" s="159"/>
      <c r="K67" s="159"/>
      <c r="L67" s="159"/>
      <c r="M67" s="159"/>
      <c r="N67" s="159"/>
      <c r="O67" s="159"/>
      <c r="P67" s="159"/>
      <c r="Q67" s="159"/>
      <c r="R67" s="159"/>
      <c r="S67" s="159"/>
      <c r="T67" s="159"/>
      <c r="U67" s="159"/>
      <c r="V67" s="159"/>
      <c r="W67" s="159"/>
      <c r="X67" s="159"/>
      <c r="Y67" s="84"/>
    </row>
    <row r="68" spans="1:25" s="67" customFormat="1">
      <c r="A68" s="69"/>
      <c r="B68" s="158"/>
      <c r="C68" s="159"/>
      <c r="D68" s="159"/>
      <c r="E68" s="159"/>
      <c r="F68" s="159"/>
      <c r="G68" s="159"/>
      <c r="H68" s="159"/>
      <c r="I68" s="159"/>
      <c r="J68" s="159"/>
      <c r="K68" s="159"/>
      <c r="L68" s="159"/>
      <c r="M68" s="159"/>
      <c r="N68" s="159"/>
      <c r="O68" s="159"/>
      <c r="P68" s="159"/>
      <c r="Q68" s="159"/>
      <c r="R68" s="159"/>
      <c r="S68" s="159"/>
      <c r="T68" s="159"/>
      <c r="U68" s="159"/>
      <c r="V68" s="159"/>
      <c r="W68" s="159"/>
      <c r="X68" s="159"/>
      <c r="Y68" s="84"/>
    </row>
    <row r="69" spans="1:25" s="67" customFormat="1">
      <c r="A69" s="69"/>
      <c r="B69" s="158"/>
      <c r="C69" s="159"/>
      <c r="D69" s="159"/>
      <c r="E69" s="159"/>
      <c r="F69" s="159"/>
      <c r="G69" s="159"/>
      <c r="H69" s="159"/>
      <c r="I69" s="159"/>
      <c r="J69" s="159"/>
      <c r="K69" s="159"/>
      <c r="L69" s="159"/>
      <c r="M69" s="159"/>
      <c r="N69" s="159"/>
      <c r="O69" s="159"/>
      <c r="P69" s="159"/>
      <c r="Q69" s="159"/>
      <c r="R69" s="159"/>
      <c r="S69" s="159"/>
      <c r="T69" s="159"/>
      <c r="U69" s="159"/>
      <c r="V69" s="159"/>
      <c r="W69" s="159"/>
      <c r="X69" s="159"/>
      <c r="Y69" s="84"/>
    </row>
    <row r="70" spans="1:25" s="67" customFormat="1">
      <c r="A70" s="69"/>
      <c r="B70" s="158"/>
      <c r="C70" s="159"/>
      <c r="D70" s="159"/>
      <c r="E70" s="159"/>
      <c r="F70" s="159"/>
      <c r="G70" s="159"/>
      <c r="H70" s="159"/>
      <c r="I70" s="159"/>
      <c r="J70" s="159"/>
      <c r="K70" s="159"/>
      <c r="L70" s="159"/>
      <c r="M70" s="159"/>
      <c r="N70" s="159"/>
      <c r="O70" s="159"/>
      <c r="P70" s="159"/>
      <c r="Q70" s="159"/>
      <c r="R70" s="159"/>
      <c r="S70" s="159"/>
      <c r="T70" s="159"/>
      <c r="U70" s="159"/>
      <c r="V70" s="159"/>
      <c r="W70" s="159"/>
      <c r="X70" s="159"/>
      <c r="Y70" s="84"/>
    </row>
    <row r="71" spans="1:25" s="67" customFormat="1">
      <c r="A71" s="69"/>
      <c r="B71" s="158"/>
      <c r="C71" s="159"/>
      <c r="D71" s="159"/>
      <c r="E71" s="159"/>
      <c r="F71" s="159"/>
      <c r="G71" s="159"/>
      <c r="H71" s="159"/>
      <c r="I71" s="159"/>
      <c r="J71" s="159"/>
      <c r="K71" s="159"/>
      <c r="L71" s="159"/>
      <c r="M71" s="159"/>
      <c r="N71" s="159"/>
      <c r="O71" s="159"/>
      <c r="P71" s="159"/>
      <c r="Q71" s="159"/>
      <c r="R71" s="159"/>
      <c r="S71" s="159"/>
      <c r="T71" s="159"/>
      <c r="U71" s="159"/>
      <c r="V71" s="159"/>
      <c r="W71" s="159"/>
      <c r="X71" s="159"/>
      <c r="Y71" s="84"/>
    </row>
    <row r="72" spans="1:25" s="67" customFormat="1">
      <c r="A72" s="69"/>
      <c r="B72" s="158"/>
      <c r="C72" s="159"/>
      <c r="D72" s="159"/>
      <c r="E72" s="159"/>
      <c r="F72" s="159"/>
      <c r="G72" s="159"/>
      <c r="H72" s="159"/>
      <c r="I72" s="159"/>
      <c r="J72" s="159"/>
      <c r="K72" s="159"/>
      <c r="L72" s="159"/>
      <c r="M72" s="159"/>
      <c r="N72" s="159"/>
      <c r="O72" s="159"/>
      <c r="P72" s="159"/>
      <c r="Q72" s="159"/>
      <c r="R72" s="159"/>
      <c r="S72" s="159"/>
      <c r="T72" s="159"/>
      <c r="U72" s="159"/>
      <c r="V72" s="159"/>
      <c r="W72" s="159"/>
      <c r="X72" s="159"/>
      <c r="Y72" s="84"/>
    </row>
    <row r="73" spans="1:25" s="67" customFormat="1">
      <c r="A73" s="69"/>
      <c r="B73" s="158"/>
      <c r="C73" s="159"/>
      <c r="D73" s="159"/>
      <c r="E73" s="159"/>
      <c r="F73" s="159"/>
      <c r="G73" s="159"/>
      <c r="H73" s="159"/>
      <c r="I73" s="159"/>
      <c r="J73" s="159"/>
      <c r="K73" s="159"/>
      <c r="L73" s="159"/>
      <c r="M73" s="159"/>
      <c r="N73" s="159"/>
      <c r="O73" s="159"/>
      <c r="P73" s="159"/>
      <c r="Q73" s="159"/>
      <c r="R73" s="159"/>
      <c r="S73" s="159"/>
      <c r="T73" s="159"/>
      <c r="U73" s="159"/>
      <c r="V73" s="159"/>
      <c r="W73" s="159"/>
      <c r="X73" s="159"/>
      <c r="Y73" s="84"/>
    </row>
    <row r="74" spans="1:25" s="67" customFormat="1">
      <c r="A74" s="69"/>
      <c r="B74" s="158"/>
      <c r="C74" s="159"/>
      <c r="D74" s="159"/>
      <c r="E74" s="159"/>
      <c r="F74" s="159"/>
      <c r="G74" s="159"/>
      <c r="H74" s="159"/>
      <c r="I74" s="159"/>
      <c r="J74" s="159"/>
      <c r="K74" s="159"/>
      <c r="L74" s="159"/>
      <c r="M74" s="159"/>
      <c r="N74" s="159"/>
      <c r="O74" s="159"/>
      <c r="P74" s="159"/>
      <c r="Q74" s="159"/>
      <c r="R74" s="159"/>
      <c r="S74" s="159"/>
      <c r="T74" s="159"/>
      <c r="U74" s="159"/>
      <c r="V74" s="159"/>
      <c r="W74" s="159"/>
      <c r="X74" s="159"/>
      <c r="Y74" s="84"/>
    </row>
    <row r="75" spans="1:25" s="67" customFormat="1">
      <c r="A75" s="69"/>
      <c r="B75" s="158"/>
      <c r="C75" s="159"/>
      <c r="D75" s="159"/>
      <c r="E75" s="159"/>
      <c r="F75" s="159"/>
      <c r="G75" s="159"/>
      <c r="H75" s="159"/>
      <c r="I75" s="159"/>
      <c r="J75" s="159"/>
      <c r="K75" s="159"/>
      <c r="L75" s="159"/>
      <c r="M75" s="159"/>
      <c r="N75" s="159"/>
      <c r="O75" s="159"/>
      <c r="P75" s="159"/>
      <c r="Q75" s="159"/>
      <c r="R75" s="159"/>
      <c r="S75" s="159"/>
      <c r="T75" s="159"/>
      <c r="U75" s="159"/>
      <c r="V75" s="159"/>
      <c r="W75" s="159"/>
      <c r="X75" s="159"/>
      <c r="Y75" s="84"/>
    </row>
    <row r="76" spans="1:25" s="67" customFormat="1">
      <c r="A76" s="69"/>
      <c r="B76" s="158"/>
      <c r="C76" s="159"/>
      <c r="D76" s="159"/>
      <c r="E76" s="159"/>
      <c r="F76" s="159"/>
      <c r="G76" s="159"/>
      <c r="H76" s="159"/>
      <c r="I76" s="159"/>
      <c r="J76" s="159"/>
      <c r="K76" s="159"/>
      <c r="L76" s="159"/>
      <c r="M76" s="159"/>
      <c r="N76" s="159"/>
      <c r="O76" s="159"/>
      <c r="P76" s="159"/>
      <c r="Q76" s="159"/>
      <c r="R76" s="159"/>
      <c r="S76" s="159"/>
      <c r="T76" s="159"/>
      <c r="U76" s="159"/>
      <c r="V76" s="159"/>
      <c r="W76" s="159"/>
      <c r="X76" s="159"/>
      <c r="Y76" s="84"/>
    </row>
    <row r="77" spans="1:25" s="67" customFormat="1">
      <c r="A77" s="69"/>
      <c r="B77" s="158"/>
      <c r="C77" s="159"/>
      <c r="D77" s="159"/>
      <c r="E77" s="159"/>
      <c r="F77" s="159"/>
      <c r="G77" s="159"/>
      <c r="H77" s="159"/>
      <c r="I77" s="159"/>
      <c r="J77" s="159"/>
      <c r="K77" s="159"/>
      <c r="L77" s="159"/>
      <c r="M77" s="159"/>
      <c r="N77" s="159"/>
      <c r="O77" s="159"/>
      <c r="P77" s="159"/>
      <c r="Q77" s="159"/>
      <c r="R77" s="159"/>
      <c r="S77" s="159"/>
      <c r="T77" s="159"/>
      <c r="U77" s="159"/>
      <c r="V77" s="159"/>
      <c r="W77" s="159"/>
      <c r="X77" s="159"/>
      <c r="Y77" s="84"/>
    </row>
    <row r="78" spans="1:25" s="67" customFormat="1">
      <c r="A78" s="69"/>
      <c r="B78" s="158"/>
      <c r="C78" s="159"/>
      <c r="D78" s="159"/>
      <c r="E78" s="159"/>
      <c r="F78" s="159"/>
      <c r="G78" s="159"/>
      <c r="H78" s="159"/>
      <c r="I78" s="159"/>
      <c r="J78" s="159"/>
      <c r="K78" s="159"/>
      <c r="L78" s="159"/>
      <c r="M78" s="159"/>
      <c r="N78" s="159"/>
      <c r="O78" s="159"/>
      <c r="P78" s="159"/>
      <c r="Q78" s="159"/>
      <c r="R78" s="159"/>
      <c r="S78" s="159"/>
      <c r="T78" s="159"/>
      <c r="U78" s="159"/>
      <c r="V78" s="159"/>
      <c r="W78" s="159"/>
      <c r="X78" s="159"/>
      <c r="Y78" s="84"/>
    </row>
    <row r="79" spans="1:25" s="67" customFormat="1">
      <c r="A79" s="69"/>
      <c r="B79" s="158"/>
      <c r="C79" s="159"/>
      <c r="D79" s="159"/>
      <c r="E79" s="159"/>
      <c r="F79" s="159"/>
      <c r="G79" s="159"/>
      <c r="H79" s="159"/>
      <c r="I79" s="159"/>
      <c r="J79" s="159"/>
      <c r="K79" s="159"/>
      <c r="L79" s="159"/>
      <c r="M79" s="159"/>
      <c r="N79" s="159"/>
      <c r="O79" s="159"/>
      <c r="P79" s="159"/>
      <c r="Q79" s="159"/>
      <c r="R79" s="159"/>
      <c r="S79" s="159"/>
      <c r="T79" s="159"/>
      <c r="U79" s="159"/>
      <c r="V79" s="159"/>
      <c r="W79" s="159"/>
      <c r="X79" s="159"/>
      <c r="Y79" s="84"/>
    </row>
    <row r="80" spans="1:25" s="67" customFormat="1">
      <c r="A80" s="69"/>
      <c r="B80" s="158"/>
      <c r="C80" s="159"/>
      <c r="D80" s="159"/>
      <c r="E80" s="159"/>
      <c r="F80" s="159"/>
      <c r="G80" s="159"/>
      <c r="H80" s="159"/>
      <c r="I80" s="159"/>
      <c r="J80" s="159"/>
      <c r="K80" s="159"/>
      <c r="L80" s="159"/>
      <c r="M80" s="159"/>
      <c r="N80" s="159"/>
      <c r="O80" s="159"/>
      <c r="P80" s="159"/>
      <c r="Q80" s="159"/>
      <c r="R80" s="159"/>
      <c r="S80" s="159"/>
      <c r="T80" s="159"/>
      <c r="U80" s="159"/>
      <c r="V80" s="159"/>
      <c r="W80" s="159"/>
      <c r="X80" s="159"/>
      <c r="Y80" s="84"/>
    </row>
    <row r="81" spans="1:25" s="67" customFormat="1">
      <c r="A81" s="69"/>
      <c r="B81" s="158"/>
      <c r="C81" s="159"/>
      <c r="D81" s="159"/>
      <c r="E81" s="159"/>
      <c r="F81" s="159"/>
      <c r="G81" s="159"/>
      <c r="H81" s="159"/>
      <c r="I81" s="159"/>
      <c r="J81" s="159"/>
      <c r="K81" s="159"/>
      <c r="L81" s="159"/>
      <c r="M81" s="159"/>
      <c r="N81" s="159"/>
      <c r="O81" s="159"/>
      <c r="P81" s="159"/>
      <c r="Q81" s="159"/>
      <c r="R81" s="159"/>
      <c r="S81" s="159"/>
      <c r="T81" s="159"/>
      <c r="U81" s="159"/>
      <c r="V81" s="159"/>
      <c r="W81" s="159"/>
      <c r="X81" s="159"/>
      <c r="Y81" s="84"/>
    </row>
    <row r="82" spans="1:25" s="67" customFormat="1">
      <c r="A82" s="69"/>
      <c r="B82" s="158"/>
      <c r="C82" s="159"/>
      <c r="D82" s="159"/>
      <c r="E82" s="159"/>
      <c r="F82" s="159"/>
      <c r="G82" s="159"/>
      <c r="H82" s="159"/>
      <c r="I82" s="159"/>
      <c r="J82" s="159"/>
      <c r="K82" s="159"/>
      <c r="L82" s="159"/>
      <c r="M82" s="159"/>
      <c r="N82" s="159"/>
      <c r="O82" s="159"/>
      <c r="P82" s="159"/>
      <c r="Q82" s="159"/>
      <c r="R82" s="159"/>
      <c r="S82" s="159"/>
      <c r="T82" s="159"/>
      <c r="U82" s="159"/>
      <c r="V82" s="159"/>
      <c r="W82" s="159"/>
      <c r="X82" s="159"/>
      <c r="Y82" s="84"/>
    </row>
    <row r="83" spans="1:25" s="67" customFormat="1">
      <c r="A83" s="69"/>
      <c r="B83" s="158"/>
      <c r="C83" s="159"/>
      <c r="D83" s="159"/>
      <c r="E83" s="159"/>
      <c r="F83" s="159"/>
      <c r="G83" s="159"/>
      <c r="H83" s="159"/>
      <c r="I83" s="159"/>
      <c r="J83" s="159"/>
      <c r="K83" s="159"/>
      <c r="L83" s="159"/>
      <c r="M83" s="159"/>
      <c r="N83" s="159"/>
      <c r="O83" s="159"/>
      <c r="P83" s="159"/>
      <c r="Q83" s="159"/>
      <c r="R83" s="159"/>
      <c r="S83" s="159"/>
      <c r="T83" s="159"/>
      <c r="U83" s="159"/>
      <c r="V83" s="159"/>
      <c r="W83" s="159"/>
      <c r="X83" s="159"/>
      <c r="Y83" s="84"/>
    </row>
    <row r="84" spans="1:25" s="67" customFormat="1">
      <c r="A84" s="69"/>
      <c r="B84" s="158"/>
      <c r="C84" s="159"/>
      <c r="D84" s="159"/>
      <c r="E84" s="159"/>
      <c r="F84" s="159"/>
      <c r="G84" s="159"/>
      <c r="H84" s="159"/>
      <c r="I84" s="159"/>
      <c r="J84" s="159"/>
      <c r="K84" s="159"/>
      <c r="L84" s="159"/>
      <c r="M84" s="159"/>
      <c r="N84" s="159"/>
      <c r="O84" s="159"/>
      <c r="P84" s="159"/>
      <c r="Q84" s="159"/>
      <c r="R84" s="159"/>
      <c r="S84" s="159"/>
      <c r="T84" s="159"/>
      <c r="U84" s="159"/>
      <c r="V84" s="159"/>
      <c r="W84" s="159"/>
      <c r="X84" s="159"/>
      <c r="Y84" s="84"/>
    </row>
    <row r="85" spans="1:25" s="67" customFormat="1">
      <c r="A85" s="69"/>
      <c r="B85" s="158"/>
      <c r="C85" s="159"/>
      <c r="D85" s="159"/>
      <c r="E85" s="159"/>
      <c r="F85" s="159"/>
      <c r="G85" s="159"/>
      <c r="H85" s="159"/>
      <c r="I85" s="159"/>
      <c r="J85" s="159"/>
      <c r="K85" s="159"/>
      <c r="L85" s="159"/>
      <c r="M85" s="159"/>
      <c r="N85" s="159"/>
      <c r="O85" s="159"/>
      <c r="P85" s="159"/>
      <c r="Q85" s="159"/>
      <c r="R85" s="159"/>
      <c r="S85" s="159"/>
      <c r="T85" s="159"/>
      <c r="U85" s="159"/>
      <c r="V85" s="159"/>
      <c r="W85" s="159"/>
      <c r="X85" s="159"/>
      <c r="Y85" s="84"/>
    </row>
    <row r="86" spans="1:25" s="67" customFormat="1">
      <c r="A86" s="69"/>
      <c r="B86" s="158"/>
      <c r="C86" s="159"/>
      <c r="D86" s="159"/>
      <c r="E86" s="159"/>
      <c r="F86" s="159"/>
      <c r="G86" s="159"/>
      <c r="H86" s="159"/>
      <c r="I86" s="159"/>
      <c r="J86" s="159"/>
      <c r="K86" s="159"/>
      <c r="L86" s="159"/>
      <c r="M86" s="159"/>
      <c r="N86" s="159"/>
      <c r="O86" s="159"/>
      <c r="P86" s="159"/>
      <c r="Q86" s="159"/>
      <c r="R86" s="159"/>
      <c r="S86" s="159"/>
      <c r="T86" s="159"/>
      <c r="U86" s="159"/>
      <c r="V86" s="159"/>
      <c r="W86" s="159"/>
      <c r="X86" s="159"/>
      <c r="Y86" s="84"/>
    </row>
    <row r="87" spans="1:25" s="67" customFormat="1">
      <c r="A87" s="69"/>
      <c r="B87" s="158"/>
      <c r="C87" s="159"/>
      <c r="D87" s="159"/>
      <c r="E87" s="159"/>
      <c r="F87" s="159"/>
      <c r="G87" s="159"/>
      <c r="H87" s="159"/>
      <c r="I87" s="159"/>
      <c r="J87" s="159"/>
      <c r="K87" s="159"/>
      <c r="L87" s="159"/>
      <c r="M87" s="159"/>
      <c r="N87" s="159"/>
      <c r="O87" s="159"/>
      <c r="P87" s="159"/>
      <c r="Q87" s="159"/>
      <c r="R87" s="159"/>
      <c r="S87" s="159"/>
      <c r="T87" s="159"/>
      <c r="U87" s="159"/>
      <c r="V87" s="159"/>
      <c r="W87" s="159"/>
      <c r="X87" s="159"/>
      <c r="Y87" s="84"/>
    </row>
    <row r="88" spans="1:25" s="67" customFormat="1">
      <c r="A88" s="69"/>
      <c r="B88" s="158"/>
      <c r="C88" s="159"/>
      <c r="D88" s="159"/>
      <c r="E88" s="159"/>
      <c r="F88" s="159"/>
      <c r="G88" s="159"/>
      <c r="H88" s="159"/>
      <c r="I88" s="159"/>
      <c r="J88" s="159"/>
      <c r="K88" s="159"/>
      <c r="L88" s="159"/>
      <c r="M88" s="159"/>
      <c r="N88" s="159"/>
      <c r="O88" s="159"/>
      <c r="P88" s="159"/>
      <c r="Q88" s="159"/>
      <c r="R88" s="159"/>
      <c r="S88" s="159"/>
      <c r="T88" s="159"/>
      <c r="U88" s="159"/>
      <c r="V88" s="159"/>
      <c r="W88" s="159"/>
      <c r="X88" s="159"/>
      <c r="Y88" s="84"/>
    </row>
    <row r="89" spans="1:25" s="67" customFormat="1">
      <c r="A89" s="69"/>
      <c r="B89" s="158"/>
      <c r="C89" s="159"/>
      <c r="D89" s="159"/>
      <c r="E89" s="159"/>
      <c r="F89" s="159"/>
      <c r="G89" s="159"/>
      <c r="H89" s="159"/>
      <c r="I89" s="159"/>
      <c r="J89" s="159"/>
      <c r="K89" s="159"/>
      <c r="L89" s="159"/>
      <c r="M89" s="159"/>
      <c r="N89" s="159"/>
      <c r="O89" s="159"/>
      <c r="P89" s="159"/>
      <c r="Q89" s="159"/>
      <c r="R89" s="159"/>
      <c r="S89" s="159"/>
      <c r="T89" s="159"/>
      <c r="U89" s="159"/>
      <c r="V89" s="159"/>
      <c r="W89" s="159"/>
      <c r="X89" s="159"/>
      <c r="Y89" s="84"/>
    </row>
    <row r="90" spans="1:25" s="67" customFormat="1">
      <c r="A90" s="69"/>
      <c r="B90" s="158"/>
      <c r="C90" s="159"/>
      <c r="D90" s="159"/>
      <c r="E90" s="159"/>
      <c r="F90" s="159"/>
      <c r="G90" s="159"/>
      <c r="H90" s="159"/>
      <c r="I90" s="159"/>
      <c r="J90" s="159"/>
      <c r="K90" s="159"/>
      <c r="L90" s="159"/>
      <c r="M90" s="159"/>
      <c r="N90" s="159"/>
      <c r="O90" s="159"/>
      <c r="P90" s="159"/>
      <c r="Q90" s="159"/>
      <c r="R90" s="159"/>
      <c r="S90" s="159"/>
      <c r="T90" s="159"/>
      <c r="U90" s="159"/>
      <c r="V90" s="159"/>
      <c r="W90" s="159"/>
      <c r="X90" s="159"/>
      <c r="Y90" s="84"/>
    </row>
    <row r="91" spans="1:25" s="67" customFormat="1">
      <c r="A91" s="69"/>
      <c r="B91" s="158"/>
      <c r="C91" s="159"/>
      <c r="D91" s="159"/>
      <c r="E91" s="159"/>
      <c r="F91" s="159"/>
      <c r="G91" s="159"/>
      <c r="H91" s="159"/>
      <c r="I91" s="159"/>
      <c r="J91" s="159"/>
      <c r="K91" s="159"/>
      <c r="L91" s="159"/>
      <c r="M91" s="159"/>
      <c r="N91" s="159"/>
      <c r="O91" s="159"/>
      <c r="P91" s="159"/>
      <c r="Q91" s="159"/>
      <c r="R91" s="159"/>
      <c r="S91" s="159"/>
      <c r="T91" s="159"/>
      <c r="U91" s="159"/>
      <c r="V91" s="159"/>
      <c r="W91" s="159"/>
      <c r="X91" s="159"/>
      <c r="Y91" s="84"/>
    </row>
    <row r="92" spans="1:25" s="67" customFormat="1">
      <c r="A92" s="69"/>
      <c r="B92" s="158"/>
      <c r="C92" s="159"/>
      <c r="D92" s="159"/>
      <c r="E92" s="159"/>
      <c r="F92" s="159"/>
      <c r="G92" s="159"/>
      <c r="H92" s="159"/>
      <c r="I92" s="159"/>
      <c r="J92" s="159"/>
      <c r="K92" s="159"/>
      <c r="L92" s="159"/>
      <c r="M92" s="159"/>
      <c r="N92" s="159"/>
      <c r="O92" s="159"/>
      <c r="P92" s="159"/>
      <c r="Q92" s="159"/>
      <c r="R92" s="159"/>
      <c r="S92" s="159"/>
      <c r="T92" s="159"/>
      <c r="U92" s="159"/>
      <c r="V92" s="159"/>
      <c r="W92" s="159"/>
      <c r="X92" s="159"/>
      <c r="Y92" s="84"/>
    </row>
    <row r="93" spans="1:25" s="67" customFormat="1">
      <c r="A93" s="69"/>
      <c r="B93" s="158"/>
      <c r="C93" s="159"/>
      <c r="D93" s="159"/>
      <c r="E93" s="159"/>
      <c r="F93" s="159"/>
      <c r="G93" s="159"/>
      <c r="H93" s="159"/>
      <c r="I93" s="159"/>
      <c r="J93" s="159"/>
      <c r="K93" s="159"/>
      <c r="L93" s="159"/>
      <c r="M93" s="159"/>
      <c r="N93" s="159"/>
      <c r="O93" s="159"/>
      <c r="P93" s="159"/>
      <c r="Q93" s="159"/>
      <c r="R93" s="159"/>
      <c r="S93" s="159"/>
      <c r="T93" s="159"/>
      <c r="U93" s="159"/>
      <c r="V93" s="159"/>
      <c r="W93" s="159"/>
      <c r="X93" s="159"/>
      <c r="Y93" s="84"/>
    </row>
    <row r="94" spans="1:25" s="67" customFormat="1">
      <c r="A94" s="69"/>
      <c r="B94" s="158"/>
      <c r="C94" s="159"/>
      <c r="D94" s="159"/>
      <c r="E94" s="159"/>
      <c r="F94" s="159"/>
      <c r="G94" s="159"/>
      <c r="H94" s="159"/>
      <c r="I94" s="159"/>
      <c r="J94" s="159"/>
      <c r="K94" s="159"/>
      <c r="L94" s="159"/>
      <c r="M94" s="159"/>
      <c r="N94" s="159"/>
      <c r="O94" s="159"/>
      <c r="P94" s="159"/>
      <c r="Q94" s="159"/>
      <c r="R94" s="159"/>
      <c r="S94" s="159"/>
      <c r="T94" s="159"/>
      <c r="U94" s="159"/>
      <c r="V94" s="159"/>
      <c r="W94" s="159"/>
      <c r="X94" s="159"/>
      <c r="Y94" s="84"/>
    </row>
    <row r="95" spans="1:25" s="67" customFormat="1">
      <c r="A95" s="69"/>
      <c r="B95" s="158"/>
      <c r="C95" s="159"/>
      <c r="D95" s="159"/>
      <c r="E95" s="159"/>
      <c r="F95" s="159"/>
      <c r="G95" s="159"/>
      <c r="H95" s="159"/>
      <c r="I95" s="159"/>
      <c r="J95" s="159"/>
      <c r="K95" s="159"/>
      <c r="L95" s="159"/>
      <c r="M95" s="159"/>
      <c r="N95" s="159"/>
      <c r="O95" s="159"/>
      <c r="P95" s="159"/>
      <c r="Q95" s="159"/>
      <c r="R95" s="159"/>
      <c r="S95" s="159"/>
      <c r="T95" s="159"/>
      <c r="U95" s="159"/>
      <c r="V95" s="159"/>
      <c r="W95" s="159"/>
      <c r="X95" s="159"/>
      <c r="Y95" s="84"/>
    </row>
    <row r="96" spans="1:25" s="67" customFormat="1">
      <c r="A96" s="69"/>
      <c r="B96" s="158"/>
      <c r="C96" s="159"/>
      <c r="D96" s="159"/>
      <c r="E96" s="159"/>
      <c r="F96" s="159"/>
      <c r="G96" s="159"/>
      <c r="H96" s="159"/>
      <c r="I96" s="159"/>
      <c r="J96" s="159"/>
      <c r="K96" s="159"/>
      <c r="L96" s="159"/>
      <c r="M96" s="159"/>
      <c r="N96" s="159"/>
      <c r="O96" s="159"/>
      <c r="P96" s="159"/>
      <c r="Q96" s="159"/>
      <c r="R96" s="159"/>
      <c r="S96" s="159"/>
      <c r="T96" s="159"/>
      <c r="U96" s="159"/>
      <c r="V96" s="159"/>
      <c r="W96" s="159"/>
      <c r="X96" s="159"/>
      <c r="Y96" s="84"/>
    </row>
    <row r="97" spans="1:25" s="67" customFormat="1">
      <c r="A97" s="69"/>
      <c r="B97" s="158"/>
      <c r="C97" s="159"/>
      <c r="D97" s="159"/>
      <c r="E97" s="159"/>
      <c r="F97" s="159"/>
      <c r="G97" s="159"/>
      <c r="H97" s="159"/>
      <c r="I97" s="159"/>
      <c r="J97" s="159"/>
      <c r="K97" s="159"/>
      <c r="L97" s="159"/>
      <c r="M97" s="159"/>
      <c r="N97" s="159"/>
      <c r="O97" s="159"/>
      <c r="P97" s="159"/>
      <c r="Q97" s="159"/>
      <c r="R97" s="159"/>
      <c r="S97" s="159"/>
      <c r="T97" s="159"/>
      <c r="U97" s="159"/>
      <c r="V97" s="159"/>
      <c r="W97" s="159"/>
      <c r="X97" s="159"/>
      <c r="Y97" s="84"/>
    </row>
    <row r="98" spans="1:25" s="67" customFormat="1">
      <c r="A98" s="69"/>
      <c r="B98" s="158"/>
      <c r="C98" s="159"/>
      <c r="D98" s="159"/>
      <c r="E98" s="159"/>
      <c r="F98" s="159"/>
      <c r="G98" s="159"/>
      <c r="H98" s="159"/>
      <c r="I98" s="159"/>
      <c r="J98" s="159"/>
      <c r="K98" s="159"/>
      <c r="L98" s="159"/>
      <c r="M98" s="159"/>
      <c r="N98" s="159"/>
      <c r="O98" s="159"/>
      <c r="P98" s="159"/>
      <c r="Q98" s="159"/>
      <c r="R98" s="159"/>
      <c r="S98" s="159"/>
      <c r="T98" s="159"/>
      <c r="U98" s="159"/>
      <c r="V98" s="159"/>
      <c r="W98" s="159"/>
      <c r="X98" s="159"/>
      <c r="Y98" s="84"/>
    </row>
    <row r="99" spans="1:25" s="67" customFormat="1">
      <c r="A99" s="69"/>
      <c r="B99" s="158"/>
      <c r="C99" s="159"/>
      <c r="D99" s="159"/>
      <c r="E99" s="159"/>
      <c r="F99" s="159"/>
      <c r="G99" s="159"/>
      <c r="H99" s="159"/>
      <c r="I99" s="159"/>
      <c r="J99" s="159"/>
      <c r="K99" s="159"/>
      <c r="L99" s="159"/>
      <c r="M99" s="159"/>
      <c r="N99" s="159"/>
      <c r="O99" s="159"/>
      <c r="P99" s="159"/>
      <c r="Q99" s="159"/>
      <c r="R99" s="159"/>
      <c r="S99" s="159"/>
      <c r="T99" s="159"/>
      <c r="U99" s="159"/>
      <c r="V99" s="159"/>
      <c r="W99" s="159"/>
      <c r="X99" s="159"/>
      <c r="Y99" s="84"/>
    </row>
    <row r="100" spans="1:25" s="67" customFormat="1">
      <c r="A100" s="69"/>
      <c r="B100" s="158"/>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84"/>
    </row>
    <row r="101" spans="1:25" s="67" customFormat="1">
      <c r="A101" s="69"/>
      <c r="B101" s="158"/>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84"/>
    </row>
    <row r="102" spans="1:25" s="67" customFormat="1">
      <c r="A102" s="69"/>
      <c r="B102" s="158"/>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84"/>
    </row>
    <row r="103" spans="1:25" s="67" customFormat="1">
      <c r="A103" s="69"/>
      <c r="B103" s="158"/>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84"/>
    </row>
    <row r="104" spans="1:25" s="67" customFormat="1">
      <c r="A104" s="69"/>
      <c r="B104" s="158"/>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84"/>
    </row>
    <row r="105" spans="1:25" s="67" customFormat="1">
      <c r="A105" s="69"/>
      <c r="B105" s="158"/>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84"/>
    </row>
    <row r="106" spans="1:25" s="67" customFormat="1">
      <c r="A106" s="69"/>
      <c r="B106" s="158"/>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84"/>
    </row>
    <row r="107" spans="1:25" s="67" customFormat="1">
      <c r="A107" s="69"/>
      <c r="B107" s="158"/>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84"/>
    </row>
    <row r="108" spans="1:25" s="67" customFormat="1">
      <c r="A108" s="69"/>
      <c r="B108" s="158"/>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84"/>
    </row>
    <row r="109" spans="1:25" s="67" customFormat="1">
      <c r="A109" s="69"/>
      <c r="B109" s="158"/>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84"/>
    </row>
    <row r="110" spans="1:25" s="67" customFormat="1">
      <c r="A110" s="69"/>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84"/>
    </row>
    <row r="111" spans="1:25" s="67" customFormat="1">
      <c r="A111" s="69"/>
      <c r="B111" s="158"/>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84"/>
    </row>
    <row r="112" spans="1:25" s="67" customFormat="1">
      <c r="A112" s="69"/>
      <c r="B112" s="158"/>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84"/>
    </row>
    <row r="113" spans="1:25" s="67" customFormat="1">
      <c r="A113" s="69"/>
      <c r="B113" s="158"/>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84"/>
    </row>
    <row r="114" spans="1:25" s="67" customFormat="1">
      <c r="A114" s="69"/>
      <c r="B114" s="158"/>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84"/>
    </row>
    <row r="115" spans="1:25" s="67" customFormat="1">
      <c r="A115" s="69"/>
      <c r="B115" s="158"/>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84"/>
    </row>
    <row r="116" spans="1:25" s="67" customFormat="1">
      <c r="A116" s="69"/>
      <c r="B116" s="158"/>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84"/>
    </row>
    <row r="117" spans="1:25" s="67" customFormat="1">
      <c r="A117" s="69"/>
      <c r="B117" s="158"/>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84"/>
    </row>
    <row r="118" spans="1:25" s="67" customFormat="1">
      <c r="A118" s="69"/>
      <c r="B118" s="158"/>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84"/>
    </row>
    <row r="119" spans="1:25" s="67" customFormat="1">
      <c r="A119" s="69"/>
      <c r="B119" s="158"/>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84"/>
    </row>
    <row r="120" spans="1:25" s="67" customFormat="1">
      <c r="A120" s="69"/>
      <c r="B120" s="158"/>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84"/>
    </row>
    <row r="121" spans="1:25" s="67" customFormat="1">
      <c r="A121" s="69"/>
      <c r="B121" s="158"/>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84"/>
    </row>
    <row r="122" spans="1:25" s="67" customFormat="1">
      <c r="A122" s="69"/>
      <c r="B122" s="158"/>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84"/>
    </row>
    <row r="123" spans="1:25" s="67" customFormat="1">
      <c r="A123" s="69"/>
      <c r="B123" s="158"/>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84"/>
    </row>
    <row r="124" spans="1:25" s="67" customFormat="1">
      <c r="A124" s="69"/>
      <c r="B124" s="158"/>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84"/>
    </row>
    <row r="125" spans="1:25" s="67" customFormat="1">
      <c r="A125" s="69"/>
      <c r="B125" s="158"/>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84"/>
    </row>
    <row r="126" spans="1:25" s="67" customFormat="1">
      <c r="A126" s="69"/>
      <c r="B126" s="158"/>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84"/>
    </row>
    <row r="127" spans="1:25" s="67" customFormat="1">
      <c r="A127" s="69"/>
      <c r="B127" s="158"/>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84"/>
    </row>
    <row r="128" spans="1:25" s="67" customFormat="1">
      <c r="A128" s="69"/>
      <c r="B128" s="158"/>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84"/>
    </row>
    <row r="129" spans="1:25" s="67" customFormat="1">
      <c r="A129" s="69"/>
      <c r="B129" s="158"/>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84"/>
    </row>
    <row r="130" spans="1:25" s="67" customFormat="1">
      <c r="A130" s="69"/>
      <c r="B130" s="158"/>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84"/>
    </row>
    <row r="131" spans="1:25" s="67" customFormat="1">
      <c r="A131" s="69"/>
      <c r="B131" s="158"/>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84"/>
    </row>
    <row r="132" spans="1:25" s="67" customFormat="1">
      <c r="A132" s="69"/>
      <c r="B132" s="158"/>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84"/>
    </row>
    <row r="133" spans="1:25" s="67" customFormat="1">
      <c r="A133" s="69"/>
      <c r="B133" s="158"/>
      <c r="C133" s="159"/>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84"/>
    </row>
    <row r="134" spans="1:25" s="67" customFormat="1">
      <c r="A134" s="69"/>
      <c r="B134" s="158"/>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84"/>
    </row>
    <row r="135" spans="1:25" s="67" customFormat="1">
      <c r="A135" s="69"/>
      <c r="B135" s="158"/>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84"/>
    </row>
    <row r="136" spans="1:25" s="67" customFormat="1">
      <c r="A136" s="69"/>
      <c r="B136" s="158"/>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84"/>
    </row>
    <row r="137" spans="1:25" s="67" customFormat="1">
      <c r="A137" s="69"/>
      <c r="B137" s="158"/>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84"/>
    </row>
    <row r="138" spans="1:25" s="67" customFormat="1">
      <c r="A138" s="69"/>
      <c r="B138" s="158"/>
      <c r="C138" s="159"/>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84"/>
    </row>
    <row r="139" spans="1:25" s="67" customFormat="1">
      <c r="A139" s="69"/>
      <c r="B139" s="158"/>
      <c r="C139" s="159"/>
      <c r="D139" s="371" t="s">
        <v>714</v>
      </c>
      <c r="E139" s="371"/>
      <c r="F139" s="371"/>
      <c r="G139" s="371"/>
      <c r="H139" s="371"/>
      <c r="I139" s="371"/>
      <c r="J139" s="371"/>
      <c r="K139" s="371"/>
      <c r="L139" s="371"/>
      <c r="M139" s="371"/>
      <c r="N139" s="371"/>
      <c r="O139" s="371"/>
      <c r="P139" s="371"/>
      <c r="Q139" s="371"/>
      <c r="R139" s="371"/>
      <c r="S139" s="371"/>
      <c r="T139" s="371"/>
      <c r="U139" s="159"/>
      <c r="V139" s="159"/>
      <c r="W139" s="159"/>
      <c r="X139" s="159"/>
      <c r="Y139" s="84"/>
    </row>
    <row r="140" spans="1:25" s="67" customFormat="1">
      <c r="A140" s="69"/>
      <c r="B140" s="158"/>
      <c r="C140" s="159"/>
      <c r="D140" s="371"/>
      <c r="E140" s="371"/>
      <c r="F140" s="371"/>
      <c r="G140" s="371"/>
      <c r="H140" s="371"/>
      <c r="I140" s="371"/>
      <c r="J140" s="371"/>
      <c r="K140" s="371"/>
      <c r="L140" s="371"/>
      <c r="M140" s="371"/>
      <c r="N140" s="371"/>
      <c r="O140" s="371"/>
      <c r="P140" s="371"/>
      <c r="Q140" s="371"/>
      <c r="R140" s="371"/>
      <c r="S140" s="371"/>
      <c r="T140" s="371"/>
      <c r="U140" s="159"/>
      <c r="V140" s="159"/>
      <c r="W140" s="159"/>
      <c r="X140" s="159"/>
      <c r="Y140" s="84"/>
    </row>
    <row r="141" spans="1:25" s="67" customFormat="1">
      <c r="A141" s="69"/>
      <c r="B141" s="158"/>
      <c r="C141" s="159"/>
      <c r="D141" s="371"/>
      <c r="E141" s="371"/>
      <c r="F141" s="371"/>
      <c r="G141" s="371"/>
      <c r="H141" s="371"/>
      <c r="I141" s="371"/>
      <c r="J141" s="371"/>
      <c r="K141" s="371"/>
      <c r="L141" s="371"/>
      <c r="M141" s="371"/>
      <c r="N141" s="371"/>
      <c r="O141" s="371"/>
      <c r="P141" s="371"/>
      <c r="Q141" s="371"/>
      <c r="R141" s="371"/>
      <c r="S141" s="371"/>
      <c r="T141" s="371"/>
      <c r="U141" s="159"/>
      <c r="V141" s="159"/>
      <c r="W141" s="159"/>
      <c r="X141" s="159"/>
      <c r="Y141" s="84"/>
    </row>
    <row r="142" spans="1:25" s="67" customFormat="1">
      <c r="A142" s="69"/>
      <c r="B142" s="158"/>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84"/>
    </row>
    <row r="143" spans="1:25" s="67" customFormat="1">
      <c r="A143" s="69"/>
      <c r="B143" s="158"/>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84"/>
    </row>
    <row r="144" spans="1:25" s="67" customFormat="1">
      <c r="A144" s="69"/>
      <c r="B144" s="158"/>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84"/>
    </row>
    <row r="145" spans="1:25" s="67" customFormat="1">
      <c r="A145" s="69"/>
      <c r="B145" s="158"/>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84"/>
    </row>
    <row r="146" spans="1:25" s="67" customFormat="1">
      <c r="A146" s="69"/>
      <c r="B146" s="158"/>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84"/>
    </row>
    <row r="147" spans="1:25" s="67" customFormat="1">
      <c r="A147" s="69"/>
      <c r="B147" s="158"/>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84"/>
    </row>
    <row r="148" spans="1:25" s="67" customFormat="1">
      <c r="A148" s="69"/>
      <c r="B148" s="158"/>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84"/>
    </row>
    <row r="149" spans="1:25" s="67" customFormat="1">
      <c r="A149" s="69"/>
      <c r="B149" s="158"/>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84"/>
    </row>
    <row r="150" spans="1:25" s="67" customFormat="1">
      <c r="A150" s="69"/>
      <c r="B150" s="158"/>
      <c r="C150" s="159"/>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84"/>
    </row>
    <row r="151" spans="1:25" s="67" customFormat="1">
      <c r="A151" s="69"/>
      <c r="B151" s="158"/>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84"/>
    </row>
    <row r="152" spans="1:25" s="67" customFormat="1">
      <c r="A152" s="69"/>
      <c r="B152" s="160"/>
      <c r="C152" s="161"/>
      <c r="D152" s="161"/>
      <c r="E152" s="161"/>
      <c r="F152" s="161"/>
      <c r="G152" s="161"/>
      <c r="H152" s="161"/>
      <c r="I152" s="161"/>
      <c r="J152" s="161"/>
      <c r="K152" s="161"/>
      <c r="L152" s="161"/>
      <c r="M152" s="161"/>
      <c r="N152" s="161"/>
      <c r="O152" s="161"/>
      <c r="P152" s="161"/>
      <c r="Q152" s="161"/>
      <c r="R152" s="161"/>
      <c r="S152" s="161"/>
      <c r="T152" s="161"/>
      <c r="U152" s="159"/>
      <c r="V152" s="159"/>
      <c r="W152" s="159"/>
      <c r="X152" s="159"/>
      <c r="Y152" s="84"/>
    </row>
    <row r="153" spans="1:25" s="67" customFormat="1">
      <c r="A153" s="69"/>
    </row>
    <row r="154" spans="1:25" s="67" customFormat="1">
      <c r="A154" s="69"/>
    </row>
    <row r="155" spans="1:25" s="67" customFormat="1">
      <c r="A155" s="69"/>
    </row>
    <row r="156" spans="1:25" s="67" customFormat="1">
      <c r="A156" s="69"/>
    </row>
    <row r="157" spans="1:25" s="67" customFormat="1">
      <c r="A157" s="69"/>
    </row>
    <row r="158" spans="1:25" s="67" customFormat="1">
      <c r="A158" s="69"/>
    </row>
    <row r="159" spans="1:25" s="67" customFormat="1">
      <c r="A159" s="69"/>
    </row>
    <row r="160" spans="1:25" s="67" customFormat="1">
      <c r="A160" s="69"/>
    </row>
    <row r="161" spans="1:1" s="67" customFormat="1">
      <c r="A161" s="69"/>
    </row>
    <row r="162" spans="1:1" s="67" customFormat="1">
      <c r="A162" s="69"/>
    </row>
    <row r="163" spans="1:1" s="67" customFormat="1">
      <c r="A163" s="69"/>
    </row>
    <row r="164" spans="1:1" s="67" customFormat="1">
      <c r="A164" s="69"/>
    </row>
    <row r="165" spans="1:1" s="67" customFormat="1">
      <c r="A165" s="69"/>
    </row>
    <row r="166" spans="1:1" s="67" customFormat="1">
      <c r="A166" s="69"/>
    </row>
    <row r="167" spans="1:1" s="67" customFormat="1">
      <c r="A167" s="69"/>
    </row>
    <row r="168" spans="1:1" s="67" customFormat="1">
      <c r="A168" s="69"/>
    </row>
    <row r="169" spans="1:1" s="67" customFormat="1">
      <c r="A169" s="69"/>
    </row>
    <row r="170" spans="1:1" s="67" customFormat="1">
      <c r="A170" s="69"/>
    </row>
    <row r="171" spans="1:1" s="67" customFormat="1">
      <c r="A171" s="69"/>
    </row>
    <row r="172" spans="1:1" s="67" customFormat="1">
      <c r="A172" s="69"/>
    </row>
    <row r="173" spans="1:1" s="67" customFormat="1">
      <c r="A173" s="69"/>
    </row>
    <row r="174" spans="1:1" s="67" customFormat="1">
      <c r="A174" s="69"/>
    </row>
    <row r="175" spans="1:1" s="67" customFormat="1">
      <c r="A175" s="69"/>
    </row>
    <row r="176" spans="1:1" s="67" customFormat="1">
      <c r="A176" s="69"/>
    </row>
    <row r="177" spans="1:1" s="67" customFormat="1">
      <c r="A177" s="69"/>
    </row>
    <row r="178" spans="1:1" s="67" customFormat="1">
      <c r="A178" s="69"/>
    </row>
    <row r="179" spans="1:1" s="67" customFormat="1">
      <c r="A179" s="69"/>
    </row>
    <row r="180" spans="1:1" s="67" customFormat="1">
      <c r="A180" s="69"/>
    </row>
    <row r="181" spans="1:1" s="67" customFormat="1">
      <c r="A181" s="69"/>
    </row>
    <row r="182" spans="1:1" s="67" customFormat="1">
      <c r="A182" s="69"/>
    </row>
    <row r="183" spans="1:1" s="67" customFormat="1">
      <c r="A183" s="69"/>
    </row>
    <row r="184" spans="1:1" s="67" customFormat="1">
      <c r="A184" s="69"/>
    </row>
    <row r="185" spans="1:1" s="67" customFormat="1">
      <c r="A185" s="69"/>
    </row>
    <row r="186" spans="1:1" s="67" customFormat="1">
      <c r="A186" s="69"/>
    </row>
    <row r="187" spans="1:1" s="67" customFormat="1">
      <c r="A187" s="69"/>
    </row>
    <row r="188" spans="1:1" s="67" customFormat="1">
      <c r="A188" s="69"/>
    </row>
    <row r="189" spans="1:1" s="67" customFormat="1">
      <c r="A189" s="69"/>
    </row>
    <row r="190" spans="1:1" s="67" customFormat="1">
      <c r="A190" s="69"/>
    </row>
    <row r="191" spans="1:1" s="67" customFormat="1">
      <c r="A191" s="69"/>
    </row>
    <row r="192" spans="1:1" s="67" customFormat="1">
      <c r="A192" s="69"/>
    </row>
    <row r="193" spans="1:1" s="67" customFormat="1">
      <c r="A193" s="69"/>
    </row>
    <row r="194" spans="1:1" s="67" customFormat="1">
      <c r="A194" s="69"/>
    </row>
    <row r="195" spans="1:1" s="67" customFormat="1">
      <c r="A195" s="69"/>
    </row>
    <row r="196" spans="1:1" s="67" customFormat="1">
      <c r="A196" s="69"/>
    </row>
    <row r="197" spans="1:1" s="67" customFormat="1">
      <c r="A197" s="69"/>
    </row>
    <row r="198" spans="1:1" s="67" customFormat="1">
      <c r="A198" s="69"/>
    </row>
    <row r="199" spans="1:1" s="67" customFormat="1">
      <c r="A199" s="69"/>
    </row>
    <row r="200" spans="1:1" s="67" customFormat="1">
      <c r="A200" s="69"/>
    </row>
    <row r="201" spans="1:1" s="67" customFormat="1">
      <c r="A201" s="69"/>
    </row>
    <row r="202" spans="1:1" s="67" customFormat="1">
      <c r="A202" s="69"/>
    </row>
  </sheetData>
  <mergeCells count="22">
    <mergeCell ref="C1:T1"/>
    <mergeCell ref="U1:W1"/>
    <mergeCell ref="B2:B5"/>
    <mergeCell ref="C2:C5"/>
    <mergeCell ref="D2:D5"/>
    <mergeCell ref="E2:E5"/>
    <mergeCell ref="F2:F5"/>
    <mergeCell ref="G2:G5"/>
    <mergeCell ref="H2:H5"/>
    <mergeCell ref="I2:I5"/>
    <mergeCell ref="D139:T141"/>
    <mergeCell ref="J2:J5"/>
    <mergeCell ref="K2:K5"/>
    <mergeCell ref="L2:L5"/>
    <mergeCell ref="M2:M5"/>
    <mergeCell ref="N2:N5"/>
    <mergeCell ref="O2:O5"/>
    <mergeCell ref="P2:P5"/>
    <mergeCell ref="Q2:Q5"/>
    <mergeCell ref="R2:R5"/>
    <mergeCell ref="S2:S5"/>
    <mergeCell ref="T2:T5"/>
  </mergeCells>
  <hyperlinks>
    <hyperlink ref="V3" location="Waterchemistry!D39:I54" tooltip="Depth by date" display="depth"/>
    <hyperlink ref="V4" location="Waterchemistry!D55:I69" tooltip="Electrical Conductivity by date" display="Ec"/>
    <hyperlink ref="V5" location="Waterchemistry!J40:Q59" tooltip="pH by date" display="pH"/>
    <hyperlink ref="U1:W1" location="Waterchemistry!B6:T35" tooltip="go to data matrix" display="physico -chemical data"/>
    <hyperlink ref="W4" location="Waterchemistry!E90:U137" tooltip="pictorial correlation matrix" display="Correlogram"/>
    <hyperlink ref="W3" location="Waterchemistry!J55:Q68" tooltip="Chlorophyll and total Nitrogen" display="Chlorophyll"/>
    <hyperlink ref="U2" location="Waterchemistry!U1:Y5" display="figures:"/>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Inv. raw-matrix</vt:lpstr>
      <vt:lpstr>Invertebrate Richness</vt:lpstr>
      <vt:lpstr>Invertebrate Occurrence</vt:lpstr>
      <vt:lpstr>Invertebratecommunity structure</vt:lpstr>
      <vt:lpstr>Waterbird occurrence</vt:lpstr>
      <vt:lpstr>Waterbird richness</vt:lpstr>
      <vt:lpstr>Waterbirdcommunity Structure</vt:lpstr>
      <vt:lpstr>Waterchemistry</vt:lpstr>
      <vt:lpstr>Env variables</vt:lpstr>
      <vt:lpstr>Glossary</vt:lpstr>
    </vt:vector>
  </TitlesOfParts>
  <Company>Department of Environment and Conservation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davidca</dc:creator>
  <cp:lastModifiedBy>LisaW</cp:lastModifiedBy>
  <dcterms:created xsi:type="dcterms:W3CDTF">2012-06-26T08:16:03Z</dcterms:created>
  <dcterms:modified xsi:type="dcterms:W3CDTF">2013-01-08T02:24:47Z</dcterms:modified>
</cp:coreProperties>
</file>