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345" windowWidth="21720" windowHeight="12210" tabRatio="832" activeTab="9"/>
  </bookViews>
  <sheets>
    <sheet name="INTRODUCTION" sheetId="12" r:id="rId1"/>
    <sheet name="Inv. raw-matrix" sheetId="13" r:id="rId2"/>
    <sheet name="Invertebrate Richness" sheetId="5" r:id="rId3"/>
    <sheet name="Invertebrate Occurrence" sheetId="4" r:id="rId4"/>
    <sheet name="Invertebratecommunity structure" sheetId="6" r:id="rId5"/>
    <sheet name="Waterbird occurrence" sheetId="7" r:id="rId6"/>
    <sheet name="Waterbird richness" sheetId="8" r:id="rId7"/>
    <sheet name="Waterbirdcommunity Structure" sheetId="9" r:id="rId8"/>
    <sheet name="Waterchemistry" sheetId="17" r:id="rId9"/>
    <sheet name="Env variables " sheetId="18" r:id="rId10"/>
    <sheet name="Glossary" sheetId="14" r:id="rId11"/>
    <sheet name="Aknowledgements" sheetId="16" r:id="rId12"/>
  </sheets>
  <calcPr calcId="145621"/>
</workbook>
</file>

<file path=xl/calcChain.xml><?xml version="1.0" encoding="utf-8"?>
<calcChain xmlns="http://schemas.openxmlformats.org/spreadsheetml/2006/main">
  <c r="AB30" i="17" l="1"/>
  <c r="V8" i="5" l="1"/>
  <c r="U8" i="5"/>
  <c r="T8" i="5"/>
  <c r="S8" i="5"/>
  <c r="R8" i="5"/>
  <c r="Q8" i="5"/>
  <c r="B13" i="18"/>
  <c r="AB14" i="17"/>
  <c r="AB15" i="17"/>
  <c r="AB13" i="17"/>
  <c r="AB16" i="17"/>
  <c r="K48" i="7" l="1"/>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K81" i="7"/>
  <c r="K82" i="7"/>
  <c r="K83" i="7"/>
  <c r="K84" i="7"/>
  <c r="K85" i="7"/>
  <c r="K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47" i="7"/>
  <c r="I47" i="7"/>
  <c r="D72" i="7"/>
  <c r="E72" i="7"/>
  <c r="F72" i="7"/>
  <c r="G72" i="7"/>
  <c r="H72" i="7"/>
  <c r="I72" i="7"/>
  <c r="D73" i="7"/>
  <c r="E73" i="7"/>
  <c r="F73" i="7"/>
  <c r="G73" i="7"/>
  <c r="H73" i="7"/>
  <c r="I73" i="7"/>
  <c r="D74" i="7"/>
  <c r="E74" i="7"/>
  <c r="F74" i="7"/>
  <c r="G74" i="7"/>
  <c r="H74" i="7"/>
  <c r="I74" i="7"/>
  <c r="D75" i="7"/>
  <c r="E75" i="7"/>
  <c r="F75" i="7"/>
  <c r="G75" i="7"/>
  <c r="H75" i="7"/>
  <c r="I75" i="7"/>
  <c r="D76" i="7"/>
  <c r="E76" i="7"/>
  <c r="F76" i="7"/>
  <c r="G76" i="7"/>
  <c r="H76" i="7"/>
  <c r="I76" i="7"/>
  <c r="D77" i="7"/>
  <c r="E77" i="7"/>
  <c r="F77" i="7"/>
  <c r="G77" i="7"/>
  <c r="H77" i="7"/>
  <c r="I77" i="7"/>
  <c r="D78" i="7"/>
  <c r="E78" i="7"/>
  <c r="F78" i="7"/>
  <c r="G78" i="7"/>
  <c r="H78" i="7"/>
  <c r="I78" i="7"/>
  <c r="D79" i="7"/>
  <c r="E79" i="7"/>
  <c r="F79" i="7"/>
  <c r="G79" i="7"/>
  <c r="H79" i="7"/>
  <c r="I79" i="7"/>
  <c r="D80" i="7"/>
  <c r="E80" i="7"/>
  <c r="F80" i="7"/>
  <c r="G80" i="7"/>
  <c r="H80" i="7"/>
  <c r="I80" i="7"/>
  <c r="D81" i="7"/>
  <c r="E81" i="7"/>
  <c r="F81" i="7"/>
  <c r="G81" i="7"/>
  <c r="H81" i="7"/>
  <c r="I81" i="7"/>
  <c r="D82" i="7"/>
  <c r="E82" i="7"/>
  <c r="F82" i="7"/>
  <c r="G82" i="7"/>
  <c r="H82" i="7"/>
  <c r="I82" i="7"/>
  <c r="D83" i="7"/>
  <c r="E83" i="7"/>
  <c r="F83" i="7"/>
  <c r="G83" i="7"/>
  <c r="H83" i="7"/>
  <c r="I83" i="7"/>
  <c r="D84" i="7"/>
  <c r="E84" i="7"/>
  <c r="F84" i="7"/>
  <c r="G84" i="7"/>
  <c r="H84" i="7"/>
  <c r="I84" i="7"/>
  <c r="D85" i="7"/>
  <c r="E85" i="7"/>
  <c r="F85" i="7"/>
  <c r="G85" i="7"/>
  <c r="H85" i="7"/>
  <c r="I85" i="7"/>
  <c r="AB43" i="7"/>
  <c r="AA13" i="17" l="1"/>
  <c r="AA14" i="17"/>
  <c r="AA15" i="17"/>
  <c r="AA16" i="17"/>
  <c r="AA17" i="17"/>
  <c r="AC14" i="17"/>
  <c r="AC15" i="17"/>
  <c r="AC16" i="17"/>
  <c r="AC13" i="17"/>
  <c r="AC17" i="17"/>
  <c r="AC9" i="17"/>
  <c r="AC10" i="17"/>
  <c r="AC11" i="17"/>
  <c r="AC12" i="17"/>
  <c r="AC19" i="17"/>
  <c r="AC8" i="17"/>
  <c r="AB9" i="17"/>
  <c r="AB10" i="17"/>
  <c r="AB11" i="17"/>
  <c r="AB12" i="17"/>
  <c r="AB17" i="17"/>
  <c r="AB19" i="17"/>
  <c r="AB20" i="17"/>
  <c r="AB21" i="17"/>
  <c r="AB22" i="17"/>
  <c r="AB23" i="17"/>
  <c r="AB24" i="17"/>
  <c r="AB25" i="17"/>
  <c r="AB26" i="17"/>
  <c r="AB27" i="17"/>
  <c r="AB28" i="17"/>
  <c r="AB29" i="17"/>
  <c r="AB31" i="17"/>
  <c r="AB32" i="17"/>
  <c r="AB33" i="17"/>
  <c r="AB34" i="17"/>
  <c r="AB8" i="17"/>
  <c r="AA9" i="17"/>
  <c r="AA10" i="17"/>
  <c r="AA11" i="17"/>
  <c r="AA12" i="17"/>
  <c r="AA19" i="17"/>
  <c r="AA8" i="17"/>
  <c r="AD15" i="18" l="1"/>
  <c r="AC15" i="18"/>
  <c r="AB15" i="18"/>
  <c r="AA15" i="18"/>
  <c r="Z15" i="18"/>
  <c r="Y15" i="18"/>
  <c r="X15" i="18"/>
  <c r="W15" i="18"/>
  <c r="V15" i="18"/>
  <c r="U15" i="18"/>
  <c r="T15" i="18"/>
  <c r="S15" i="18"/>
  <c r="R15" i="18"/>
  <c r="Q15" i="18"/>
  <c r="P15" i="18"/>
  <c r="O15" i="18"/>
  <c r="N15" i="18"/>
  <c r="M15" i="18"/>
  <c r="L15" i="18"/>
  <c r="K15" i="18"/>
  <c r="J15" i="18"/>
  <c r="I15" i="18"/>
  <c r="H15" i="18"/>
  <c r="G15" i="18"/>
  <c r="F15" i="18"/>
  <c r="E15" i="18"/>
  <c r="D15" i="18"/>
  <c r="C15" i="18"/>
  <c r="B15" i="18"/>
  <c r="AD14" i="18"/>
  <c r="AC14" i="18"/>
  <c r="AB14" i="18"/>
  <c r="AA14" i="18"/>
  <c r="Z14" i="18"/>
  <c r="Y14" i="18"/>
  <c r="X14" i="18"/>
  <c r="W14" i="18"/>
  <c r="V14" i="18"/>
  <c r="U14" i="18"/>
  <c r="T14" i="18"/>
  <c r="S14" i="18"/>
  <c r="R14" i="18"/>
  <c r="Q14" i="18"/>
  <c r="P14" i="18"/>
  <c r="O14" i="18"/>
  <c r="N14" i="18"/>
  <c r="M14" i="18"/>
  <c r="L14" i="18"/>
  <c r="K14" i="18"/>
  <c r="J14" i="18"/>
  <c r="I14" i="18"/>
  <c r="H14" i="18"/>
  <c r="G14" i="18"/>
  <c r="F14" i="18"/>
  <c r="E14" i="18"/>
  <c r="D14" i="18"/>
  <c r="C14" i="18"/>
  <c r="B14" i="18"/>
  <c r="AD13" i="18"/>
  <c r="AC13" i="18"/>
  <c r="AB13" i="18"/>
  <c r="AA13" i="18"/>
  <c r="Z13" i="18"/>
  <c r="Y13" i="18"/>
  <c r="X13" i="18"/>
  <c r="W13" i="18"/>
  <c r="V13" i="18"/>
  <c r="U13" i="18"/>
  <c r="T13" i="18"/>
  <c r="S13" i="18"/>
  <c r="R13" i="18"/>
  <c r="Q13" i="18"/>
  <c r="P13" i="18"/>
  <c r="O13" i="18"/>
  <c r="N13" i="18"/>
  <c r="M13" i="18"/>
  <c r="L13" i="18"/>
  <c r="K13" i="18"/>
  <c r="J13" i="18"/>
  <c r="I13" i="18"/>
  <c r="H13" i="18"/>
  <c r="G13" i="18"/>
  <c r="F13" i="18"/>
  <c r="E13" i="18"/>
  <c r="D13" i="18"/>
  <c r="C13" i="18"/>
  <c r="I71" i="7" l="1"/>
  <c r="H71" i="7"/>
  <c r="G71" i="7"/>
  <c r="F71" i="7"/>
  <c r="E71" i="7"/>
  <c r="D71" i="7"/>
  <c r="I70" i="7"/>
  <c r="H70" i="7"/>
  <c r="G70" i="7"/>
  <c r="F70" i="7"/>
  <c r="E70" i="7"/>
  <c r="D70" i="7"/>
  <c r="I69" i="7"/>
  <c r="H69" i="7"/>
  <c r="G69" i="7"/>
  <c r="F69" i="7"/>
  <c r="E69" i="7"/>
  <c r="D69" i="7"/>
  <c r="I68" i="7"/>
  <c r="H68" i="7"/>
  <c r="G68" i="7"/>
  <c r="F68" i="7"/>
  <c r="E68" i="7"/>
  <c r="D68" i="7"/>
  <c r="I67" i="7"/>
  <c r="H67" i="7"/>
  <c r="G67" i="7"/>
  <c r="F67" i="7"/>
  <c r="E67" i="7"/>
  <c r="D67" i="7"/>
  <c r="I66" i="7"/>
  <c r="H66" i="7"/>
  <c r="G66" i="7"/>
  <c r="F66" i="7"/>
  <c r="E66" i="7"/>
  <c r="D66" i="7"/>
  <c r="I65" i="7"/>
  <c r="H65" i="7"/>
  <c r="G65" i="7"/>
  <c r="F65" i="7"/>
  <c r="E65" i="7"/>
  <c r="D65" i="7"/>
  <c r="I64" i="7"/>
  <c r="H64" i="7"/>
  <c r="G64" i="7"/>
  <c r="F64" i="7"/>
  <c r="E64" i="7"/>
  <c r="D64" i="7"/>
  <c r="I63" i="7"/>
  <c r="H63" i="7"/>
  <c r="G63" i="7"/>
  <c r="F63" i="7"/>
  <c r="E63" i="7"/>
  <c r="D63" i="7"/>
  <c r="I62" i="7"/>
  <c r="H62" i="7"/>
  <c r="G62" i="7"/>
  <c r="F62" i="7"/>
  <c r="E62" i="7"/>
  <c r="D62" i="7"/>
  <c r="I61" i="7"/>
  <c r="H61" i="7"/>
  <c r="G61" i="7"/>
  <c r="F61" i="7"/>
  <c r="E61" i="7"/>
  <c r="D61" i="7"/>
  <c r="I60" i="7"/>
  <c r="H60" i="7"/>
  <c r="G60" i="7"/>
  <c r="F60" i="7"/>
  <c r="E60" i="7"/>
  <c r="D60" i="7"/>
  <c r="I59" i="7"/>
  <c r="H59" i="7"/>
  <c r="G59" i="7"/>
  <c r="F59" i="7"/>
  <c r="E59" i="7"/>
  <c r="D59" i="7"/>
  <c r="I58" i="7"/>
  <c r="H58" i="7"/>
  <c r="G58" i="7"/>
  <c r="F58" i="7"/>
  <c r="E58" i="7"/>
  <c r="D58" i="7"/>
  <c r="I57" i="7"/>
  <c r="H57" i="7"/>
  <c r="G57" i="7"/>
  <c r="F57" i="7"/>
  <c r="E57" i="7"/>
  <c r="D57" i="7"/>
  <c r="I56" i="7"/>
  <c r="H56" i="7"/>
  <c r="G56" i="7"/>
  <c r="F56" i="7"/>
  <c r="E56" i="7"/>
  <c r="D56" i="7"/>
  <c r="I55" i="7"/>
  <c r="H55" i="7"/>
  <c r="G55" i="7"/>
  <c r="F55" i="7"/>
  <c r="E55" i="7"/>
  <c r="D55" i="7"/>
  <c r="I54" i="7"/>
  <c r="H54" i="7"/>
  <c r="G54" i="7"/>
  <c r="F54" i="7"/>
  <c r="E54" i="7"/>
  <c r="D54" i="7"/>
  <c r="I53" i="7"/>
  <c r="H53" i="7"/>
  <c r="G53" i="7"/>
  <c r="F53" i="7"/>
  <c r="E53" i="7"/>
  <c r="D53" i="7"/>
  <c r="I52" i="7"/>
  <c r="H52" i="7"/>
  <c r="G52" i="7"/>
  <c r="F52" i="7"/>
  <c r="E52" i="7"/>
  <c r="D52" i="7"/>
  <c r="I51" i="7"/>
  <c r="H51" i="7"/>
  <c r="G51" i="7"/>
  <c r="F51" i="7"/>
  <c r="E51" i="7"/>
  <c r="D51" i="7"/>
  <c r="I50" i="7"/>
  <c r="H50" i="7"/>
  <c r="G50" i="7"/>
  <c r="F50" i="7"/>
  <c r="E50" i="7"/>
  <c r="D50" i="7"/>
  <c r="I49" i="7"/>
  <c r="H49" i="7"/>
  <c r="G49" i="7"/>
  <c r="F49" i="7"/>
  <c r="E49" i="7"/>
  <c r="D49" i="7"/>
  <c r="I48" i="7"/>
  <c r="H48" i="7"/>
  <c r="G48" i="7"/>
  <c r="F48" i="7"/>
  <c r="E48" i="7"/>
  <c r="D48" i="7"/>
  <c r="H47" i="7"/>
  <c r="G47" i="7"/>
  <c r="F47" i="7"/>
  <c r="E47" i="7"/>
  <c r="D47" i="7"/>
  <c r="M84" i="5"/>
  <c r="L84" i="5"/>
  <c r="M83" i="5"/>
  <c r="L83" i="5"/>
  <c r="M82" i="5"/>
  <c r="L82" i="5"/>
  <c r="M81" i="5"/>
  <c r="L81" i="5"/>
  <c r="M80" i="5"/>
  <c r="L80" i="5"/>
  <c r="M79" i="5"/>
  <c r="L79" i="5"/>
  <c r="M78" i="5"/>
  <c r="L78" i="5"/>
  <c r="M77" i="5"/>
  <c r="L77" i="5"/>
  <c r="M76" i="5"/>
  <c r="L76" i="5"/>
  <c r="M75" i="5"/>
  <c r="L75" i="5"/>
  <c r="M74" i="5"/>
  <c r="L74" i="5"/>
  <c r="M73" i="5"/>
  <c r="L73" i="5"/>
  <c r="M72" i="5"/>
  <c r="L72" i="5"/>
  <c r="M71" i="5"/>
  <c r="L71" i="5"/>
  <c r="M70" i="5"/>
  <c r="L70" i="5"/>
  <c r="M69" i="5"/>
  <c r="L69" i="5"/>
  <c r="M68" i="5"/>
  <c r="L68" i="5"/>
  <c r="M66" i="5"/>
  <c r="L66" i="5"/>
  <c r="M65" i="5"/>
  <c r="L65" i="5"/>
  <c r="M64" i="5"/>
  <c r="L64" i="5"/>
  <c r="M63" i="5"/>
  <c r="L63" i="5"/>
  <c r="M62" i="5"/>
  <c r="L62" i="5"/>
  <c r="M61" i="5"/>
  <c r="L61" i="5"/>
  <c r="M60" i="5"/>
  <c r="L60" i="5"/>
  <c r="M59" i="5"/>
  <c r="L59" i="5"/>
  <c r="M58" i="5"/>
  <c r="L58" i="5"/>
  <c r="M57" i="5"/>
  <c r="L57" i="5"/>
  <c r="M56" i="5"/>
  <c r="L56" i="5"/>
  <c r="M55" i="5"/>
  <c r="L55" i="5"/>
  <c r="M54" i="5"/>
  <c r="L54" i="5"/>
  <c r="M53" i="5"/>
  <c r="L53" i="5"/>
  <c r="M52" i="5"/>
  <c r="L52" i="5"/>
  <c r="M51" i="5"/>
  <c r="L51" i="5"/>
  <c r="M50" i="5"/>
  <c r="L50" i="5"/>
  <c r="M49" i="5"/>
  <c r="L49" i="5"/>
  <c r="M48" i="5"/>
  <c r="L48" i="5"/>
  <c r="M47" i="5"/>
  <c r="L47" i="5"/>
  <c r="M46" i="5"/>
  <c r="L46" i="5"/>
  <c r="M45" i="5"/>
  <c r="L45" i="5"/>
  <c r="M44" i="5"/>
  <c r="L44" i="5"/>
  <c r="M43" i="5"/>
  <c r="L43" i="5"/>
  <c r="M42" i="5"/>
  <c r="L42" i="5"/>
  <c r="M41" i="5"/>
  <c r="L41" i="5"/>
  <c r="M40" i="5"/>
  <c r="L40" i="5"/>
  <c r="M39" i="5"/>
  <c r="L39" i="5"/>
  <c r="M38" i="5"/>
  <c r="L38" i="5"/>
  <c r="M37" i="5"/>
  <c r="L37" i="5"/>
  <c r="M36" i="5"/>
  <c r="L36" i="5"/>
  <c r="M35" i="5"/>
  <c r="L35" i="5"/>
  <c r="M34" i="5"/>
  <c r="L34" i="5"/>
  <c r="M33" i="5"/>
  <c r="L33" i="5"/>
  <c r="M32" i="5"/>
  <c r="L32" i="5"/>
  <c r="M31" i="5"/>
  <c r="L31" i="5"/>
  <c r="M30" i="5"/>
  <c r="L30" i="5"/>
  <c r="M29" i="5"/>
  <c r="L29" i="5"/>
  <c r="M27" i="5"/>
  <c r="L27" i="5"/>
  <c r="M26" i="5"/>
  <c r="L26" i="5"/>
  <c r="M25" i="5"/>
  <c r="L25" i="5"/>
  <c r="M24" i="5"/>
  <c r="L24" i="5"/>
  <c r="M23" i="5"/>
  <c r="L23" i="5"/>
  <c r="M22" i="5"/>
  <c r="L22" i="5"/>
  <c r="M21" i="5"/>
  <c r="L21" i="5"/>
  <c r="M20" i="5"/>
  <c r="L20" i="5"/>
  <c r="M19" i="5"/>
  <c r="L19" i="5"/>
  <c r="M18" i="5"/>
  <c r="L18" i="5"/>
  <c r="M17" i="5"/>
  <c r="L17" i="5"/>
  <c r="M16" i="5"/>
  <c r="L16" i="5"/>
  <c r="M15" i="5"/>
  <c r="L15" i="5"/>
  <c r="M13" i="5"/>
  <c r="L13" i="5"/>
  <c r="M12" i="5"/>
  <c r="L12" i="5"/>
  <c r="M11" i="5"/>
  <c r="L11" i="5"/>
  <c r="M10" i="5"/>
  <c r="L10" i="5"/>
  <c r="M9" i="5"/>
  <c r="L9" i="5"/>
  <c r="M8" i="5"/>
  <c r="L8" i="5"/>
</calcChain>
</file>

<file path=xl/comments1.xml><?xml version="1.0" encoding="utf-8"?>
<comments xmlns="http://schemas.openxmlformats.org/spreadsheetml/2006/main">
  <authors>
    <author>David Cale</author>
  </authors>
  <commentList>
    <comment ref="M7" authorId="0">
      <text>
        <r>
          <rPr>
            <b/>
            <sz val="8"/>
            <color indexed="81"/>
            <rFont val="Tahoma"/>
            <family val="2"/>
          </rPr>
          <t>David Cale:</t>
        </r>
        <r>
          <rPr>
            <sz val="8"/>
            <color indexed="81"/>
            <rFont val="Tahoma"/>
            <family val="2"/>
          </rPr>
          <t xml:space="preserve">
Beware Chironomidae codes change because of sub-family code</t>
        </r>
      </text>
    </comment>
  </commentList>
</comments>
</file>

<file path=xl/comments2.xml><?xml version="1.0" encoding="utf-8"?>
<comments xmlns="http://schemas.openxmlformats.org/spreadsheetml/2006/main">
  <authors>
    <author>davidca</author>
  </authors>
  <commentList>
    <comment ref="AK1" authorId="0">
      <text>
        <r>
          <rPr>
            <b/>
            <sz val="8"/>
            <color indexed="81"/>
            <rFont val="Tahoma"/>
            <charset val="1"/>
          </rPr>
          <t>davidca:</t>
        </r>
        <r>
          <rPr>
            <sz val="8"/>
            <color indexed="81"/>
            <rFont val="Tahoma"/>
            <charset val="1"/>
          </rPr>
          <t xml:space="preserve">
still being updated</t>
        </r>
      </text>
    </comment>
  </commentList>
</comments>
</file>

<file path=xl/sharedStrings.xml><?xml version="1.0" encoding="utf-8"?>
<sst xmlns="http://schemas.openxmlformats.org/spreadsheetml/2006/main" count="2928" uniqueCount="1015">
  <si>
    <t>Invertebrate Taxa Occurrence</t>
  </si>
  <si>
    <t>Oligochaeta</t>
  </si>
  <si>
    <t>Ostracoda</t>
  </si>
  <si>
    <t>Isopoda</t>
  </si>
  <si>
    <t>Hemiptera</t>
  </si>
  <si>
    <t>Rotifera</t>
  </si>
  <si>
    <t>Acarina</t>
  </si>
  <si>
    <t>Copepoda</t>
  </si>
  <si>
    <t>Coleoptera</t>
  </si>
  <si>
    <t>Odonata</t>
  </si>
  <si>
    <t>Mollusca</t>
  </si>
  <si>
    <t>Cladocera</t>
  </si>
  <si>
    <t>Amphipoda</t>
  </si>
  <si>
    <t>Diptera</t>
  </si>
  <si>
    <t>Trichoptera</t>
  </si>
  <si>
    <t>LowestID</t>
  </si>
  <si>
    <t>LowestIDNC</t>
  </si>
  <si>
    <t>Turbellaria</t>
  </si>
  <si>
    <t>IF999999</t>
  </si>
  <si>
    <t>Nematoda</t>
  </si>
  <si>
    <t>II999999</t>
  </si>
  <si>
    <t>Bdelloidea</t>
  </si>
  <si>
    <t>JB999999</t>
  </si>
  <si>
    <t>Brachionus plicatilis s.l.</t>
  </si>
  <si>
    <t>JP020219</t>
  </si>
  <si>
    <t>Lecane ludwigii</t>
  </si>
  <si>
    <t>JP090136</t>
  </si>
  <si>
    <t>Coxiella sp.</t>
  </si>
  <si>
    <t>KG130299</t>
  </si>
  <si>
    <t>Naididae (ex Tubificidae)</t>
  </si>
  <si>
    <t>LO049999</t>
  </si>
  <si>
    <t>Ainudrilus nharna</t>
  </si>
  <si>
    <t>LO052101</t>
  </si>
  <si>
    <t>Enchytraeidae</t>
  </si>
  <si>
    <t>LO089999</t>
  </si>
  <si>
    <t>Mesostigmata</t>
  </si>
  <si>
    <t>MM9999A2</t>
  </si>
  <si>
    <t>Trombidioidea</t>
  </si>
  <si>
    <t>MM9999A6</t>
  </si>
  <si>
    <t>Daphnia carinata</t>
  </si>
  <si>
    <t>OG040201</t>
  </si>
  <si>
    <t>Macrothrix breviseta</t>
  </si>
  <si>
    <t>OG060201</t>
  </si>
  <si>
    <t>Alboa worooa</t>
  </si>
  <si>
    <t>OH080101</t>
  </si>
  <si>
    <t>Australocypris insularis</t>
  </si>
  <si>
    <t>OH080203</t>
  </si>
  <si>
    <t>Cyprinotus cingalensis (ex edwardi)</t>
  </si>
  <si>
    <t>OH080602</t>
  </si>
  <si>
    <t>Diacypris spinosa</t>
  </si>
  <si>
    <t>OH080703</t>
  </si>
  <si>
    <t>Diacypris compacta</t>
  </si>
  <si>
    <t>OH080704</t>
  </si>
  <si>
    <t>Mytilocypris ambiguosa</t>
  </si>
  <si>
    <t>OH081201</t>
  </si>
  <si>
    <t>Mytilocypris mytiloides</t>
  </si>
  <si>
    <t>OH081204</t>
  </si>
  <si>
    <t>Platycypris baueri</t>
  </si>
  <si>
    <t>OH082601</t>
  </si>
  <si>
    <t>Sarscypridopsis aculeata</t>
  </si>
  <si>
    <t>OH090101</t>
  </si>
  <si>
    <t>Calamoecia clitellata</t>
  </si>
  <si>
    <t>OJ110208</t>
  </si>
  <si>
    <t>Metacyclops sp. 442 (salinarum in Morton) (CB)</t>
  </si>
  <si>
    <t>OJ3102A0</t>
  </si>
  <si>
    <t>Mesocyclops brooksi</t>
  </si>
  <si>
    <t>OJ310703</t>
  </si>
  <si>
    <t>Apocyclops dengizicus</t>
  </si>
  <si>
    <t>OJ311201</t>
  </si>
  <si>
    <t>Meridiecyclops baylyi</t>
  </si>
  <si>
    <t>OJ311701</t>
  </si>
  <si>
    <t>Mesochra nr flava</t>
  </si>
  <si>
    <t>OJ6103A1</t>
  </si>
  <si>
    <t>Austrochiltonia subtenuis</t>
  </si>
  <si>
    <t>OP020102</t>
  </si>
  <si>
    <t>Haloniscus searlei</t>
  </si>
  <si>
    <t>OR250101</t>
  </si>
  <si>
    <t>Allodessus bistrigatus</t>
  </si>
  <si>
    <t>QC091101</t>
  </si>
  <si>
    <t>Antiporus gilberti</t>
  </si>
  <si>
    <t>QC091603</t>
  </si>
  <si>
    <t>Necterosoma penicillatus</t>
  </si>
  <si>
    <t>QC092001</t>
  </si>
  <si>
    <t>Megaporus howitti</t>
  </si>
  <si>
    <t>QC092103</t>
  </si>
  <si>
    <t>Lancetes lanceolatus</t>
  </si>
  <si>
    <t>QC092401</t>
  </si>
  <si>
    <t>Berosus discolor</t>
  </si>
  <si>
    <t>QC110409</t>
  </si>
  <si>
    <t>Berosus munitipennis</t>
  </si>
  <si>
    <t>QC110418</t>
  </si>
  <si>
    <t>Limnoxenus zelandicus</t>
  </si>
  <si>
    <t>QC111401</t>
  </si>
  <si>
    <t>Tipulidae</t>
  </si>
  <si>
    <t>QD019999</t>
  </si>
  <si>
    <t>Culicidae</t>
  </si>
  <si>
    <t>QD079999</t>
  </si>
  <si>
    <t>Culicoides sp.</t>
  </si>
  <si>
    <t>QD090899</t>
  </si>
  <si>
    <t>Monohelea sp. 1 (SAP)</t>
  </si>
  <si>
    <t>QD0919A0</t>
  </si>
  <si>
    <t>Stratiomyidae</t>
  </si>
  <si>
    <t>QD249999</t>
  </si>
  <si>
    <t>Dolichopodidae</t>
  </si>
  <si>
    <t>QD369999</t>
  </si>
  <si>
    <t>Ephydridae sp. 3 (SAP)</t>
  </si>
  <si>
    <t>QD7899A7</t>
  </si>
  <si>
    <t>Ephydridae sp. 6 (SAP)</t>
  </si>
  <si>
    <t>QD7899B0</t>
  </si>
  <si>
    <t>Ephydridae sp. 7(SAP)</t>
  </si>
  <si>
    <t>QD7899B1</t>
  </si>
  <si>
    <t>Muscidae</t>
  </si>
  <si>
    <t>QD899999</t>
  </si>
  <si>
    <t>Procladius paludicola</t>
  </si>
  <si>
    <t>QDAE0803</t>
  </si>
  <si>
    <t>Procladius villosimanus</t>
  </si>
  <si>
    <t>QDAE0804</t>
  </si>
  <si>
    <t>Paramerina levidensis</t>
  </si>
  <si>
    <t>QDAE1201</t>
  </si>
  <si>
    <t>Corynoneura sp.</t>
  </si>
  <si>
    <t>QDAF0699</t>
  </si>
  <si>
    <t>Tanytarsus fuscithorax/semibarbitarsus</t>
  </si>
  <si>
    <t>QDAH04D8</t>
  </si>
  <si>
    <t>Chironomus tepperi</t>
  </si>
  <si>
    <t>QDAI0414</t>
  </si>
  <si>
    <t>Chironomus aff. alternans (V24) (CB)</t>
  </si>
  <si>
    <t>QDAI04A0</t>
  </si>
  <si>
    <t>Dicrotendipes conjunctus</t>
  </si>
  <si>
    <t>QDAI0603</t>
  </si>
  <si>
    <t>Agraptocorixa sp.</t>
  </si>
  <si>
    <t>QH650399</t>
  </si>
  <si>
    <t>Micronecta sp.</t>
  </si>
  <si>
    <t>QH650599</t>
  </si>
  <si>
    <t>Anisops sp.</t>
  </si>
  <si>
    <t>QH670499</t>
  </si>
  <si>
    <t>Austrolestes annulosus</t>
  </si>
  <si>
    <t>QO050102</t>
  </si>
  <si>
    <t>Hemianax papuensis</t>
  </si>
  <si>
    <t>QO121201</t>
  </si>
  <si>
    <t>Hemicordulia tau</t>
  </si>
  <si>
    <t>QO300102</t>
  </si>
  <si>
    <t>Notalina spira</t>
  </si>
  <si>
    <t>QT250504</t>
  </si>
  <si>
    <t>Triplectides australis</t>
  </si>
  <si>
    <t>QT251103</t>
  </si>
  <si>
    <t>Berosus sp.</t>
  </si>
  <si>
    <t>QC110499</t>
  </si>
  <si>
    <t>Coxiella glabra</t>
  </si>
  <si>
    <t>KG130104</t>
  </si>
  <si>
    <t>Muscidae sp. A (SAP)</t>
  </si>
  <si>
    <t>QD8999A0</t>
  </si>
  <si>
    <t>Ostracoda (Unident.)</t>
  </si>
  <si>
    <t>OH999999</t>
  </si>
  <si>
    <t xml:space="preserve">Invertebrate Species Richness </t>
  </si>
  <si>
    <t>Assemblage</t>
  </si>
  <si>
    <t>SPM00497</t>
  </si>
  <si>
    <t>SPM00499</t>
  </si>
  <si>
    <t>SPM00401</t>
  </si>
  <si>
    <t>SPM00403</t>
  </si>
  <si>
    <t>SPM00405</t>
  </si>
  <si>
    <t>SPM00407</t>
  </si>
  <si>
    <t>Figures:</t>
  </si>
  <si>
    <t>Table 1 Richness by Year</t>
  </si>
  <si>
    <t>Lake depth</t>
  </si>
  <si>
    <t>Richness by assemblage</t>
  </si>
  <si>
    <t>Year7</t>
  </si>
  <si>
    <t>U</t>
  </si>
  <si>
    <t>incidence</t>
  </si>
  <si>
    <t>Fmly codes</t>
  </si>
  <si>
    <t>Monitoring Year</t>
  </si>
  <si>
    <t>S</t>
  </si>
  <si>
    <t>H</t>
  </si>
  <si>
    <t xml:space="preserve">No. Families </t>
  </si>
  <si>
    <t>E</t>
  </si>
  <si>
    <t>depth (m)</t>
  </si>
  <si>
    <t>combined</t>
  </si>
  <si>
    <t>F</t>
  </si>
  <si>
    <t>Notes</t>
  </si>
  <si>
    <t>deleted</t>
  </si>
  <si>
    <t xml:space="preserve">Invertebrate Log Abundance* between 1997 and 2007 </t>
  </si>
  <si>
    <t>Top of Taxon Data</t>
  </si>
  <si>
    <t>Community Ordination with markers</t>
  </si>
  <si>
    <t>Community Ordination with environmental variables</t>
  </si>
  <si>
    <t>BP0101A2</t>
  </si>
  <si>
    <t>BP0201A0</t>
  </si>
  <si>
    <t>Spongillidae</t>
  </si>
  <si>
    <t>IA019999</t>
  </si>
  <si>
    <t>Temnosewellia minor</t>
  </si>
  <si>
    <t>IF410402</t>
  </si>
  <si>
    <t>Tardigrada</t>
  </si>
  <si>
    <t>IR999999</t>
  </si>
  <si>
    <t>Rotaria sp.</t>
  </si>
  <si>
    <t>JB041099</t>
  </si>
  <si>
    <t>Testudinella sp.</t>
  </si>
  <si>
    <t>JF050299</t>
  </si>
  <si>
    <t>Brachionus quadridentatus</t>
  </si>
  <si>
    <t>JP020220</t>
  </si>
  <si>
    <t>Keratella javana</t>
  </si>
  <si>
    <t>JP020306</t>
  </si>
  <si>
    <t>Keratella procurva</t>
  </si>
  <si>
    <t>JP020308</t>
  </si>
  <si>
    <t>Keratella cf. quadrata (SAP)</t>
  </si>
  <si>
    <t>JP0203A2</t>
  </si>
  <si>
    <t>Platyias quadricornis</t>
  </si>
  <si>
    <t>JP020601</t>
  </si>
  <si>
    <t>Lepadella patella</t>
  </si>
  <si>
    <t>JP030224</t>
  </si>
  <si>
    <t>Euchlanis sp.</t>
  </si>
  <si>
    <t>JP060199</t>
  </si>
  <si>
    <t>Ascomorpha saltans</t>
  </si>
  <si>
    <t>JP070103</t>
  </si>
  <si>
    <t>Lecane bulla</t>
  </si>
  <si>
    <t>JP090110</t>
  </si>
  <si>
    <t>Lecane closterocerca</t>
  </si>
  <si>
    <t>JP090112</t>
  </si>
  <si>
    <t>Lecane flexilis</t>
  </si>
  <si>
    <t>JP090123</t>
  </si>
  <si>
    <t>Lecane hamata</t>
  </si>
  <si>
    <t>JP090129</t>
  </si>
  <si>
    <t>Lecane lunaris</t>
  </si>
  <si>
    <t>JP090138</t>
  </si>
  <si>
    <t>Lecane quadridentata</t>
  </si>
  <si>
    <t>JP090154</t>
  </si>
  <si>
    <t>Lecane latissima</t>
  </si>
  <si>
    <t>JP090174</t>
  </si>
  <si>
    <t>Lecane halsei</t>
  </si>
  <si>
    <t>JP090178</t>
  </si>
  <si>
    <t>Lecane noobijupi</t>
  </si>
  <si>
    <t>JP090182</t>
  </si>
  <si>
    <t>Lecane sp. s.str.</t>
  </si>
  <si>
    <t>JP090199</t>
  </si>
  <si>
    <t>Lindia sp.</t>
  </si>
  <si>
    <t>JP100199</t>
  </si>
  <si>
    <t>Mytilina ventralis</t>
  </si>
  <si>
    <t>JP120108</t>
  </si>
  <si>
    <t>Lophocharis salpina</t>
  </si>
  <si>
    <t>JP120203</t>
  </si>
  <si>
    <t>Cephalodella gibba</t>
  </si>
  <si>
    <t>JP130201</t>
  </si>
  <si>
    <t>Cephalodella forficula</t>
  </si>
  <si>
    <t>JP130202</t>
  </si>
  <si>
    <t>Monommata sp. A (SAP)</t>
  </si>
  <si>
    <t>JP1304A0</t>
  </si>
  <si>
    <t>Notommata sp.</t>
  </si>
  <si>
    <t>JP130599</t>
  </si>
  <si>
    <t>Polyarthra dolichoptera</t>
  </si>
  <si>
    <t>JP150201</t>
  </si>
  <si>
    <t>Trichocerca elongata</t>
  </si>
  <si>
    <t>JP160311</t>
  </si>
  <si>
    <t>Trichocerca longiseta</t>
  </si>
  <si>
    <t>JP160320</t>
  </si>
  <si>
    <t>Trichocerca rattus</t>
  </si>
  <si>
    <t>JP160328</t>
  </si>
  <si>
    <t>Trichocerca similis</t>
  </si>
  <si>
    <t>JP160332</t>
  </si>
  <si>
    <t>Trichocerca tigris</t>
  </si>
  <si>
    <t>JP160336</t>
  </si>
  <si>
    <t>Trichotria pocillum</t>
  </si>
  <si>
    <t>JP170201</t>
  </si>
  <si>
    <t>Trichotria tetractis similis</t>
  </si>
  <si>
    <t>JP170202</t>
  </si>
  <si>
    <t>Macrochaetus altamirai</t>
  </si>
  <si>
    <t>JP170301</t>
  </si>
  <si>
    <t>Ferrissia petterdi</t>
  </si>
  <si>
    <t>KG060101</t>
  </si>
  <si>
    <t>Glyptophysa cf. gibbosa (SAP)</t>
  </si>
  <si>
    <t>KG0702A5</t>
  </si>
  <si>
    <t>Isidorella sp.</t>
  </si>
  <si>
    <t>KG070399</t>
  </si>
  <si>
    <t>Insulodrilus bifidus</t>
  </si>
  <si>
    <t>LO030503</t>
  </si>
  <si>
    <t>Dero digitata</t>
  </si>
  <si>
    <t>LO050201</t>
  </si>
  <si>
    <t>Dero furcata</t>
  </si>
  <si>
    <t>LO050203</t>
  </si>
  <si>
    <t>Pristina longiseta</t>
  </si>
  <si>
    <t>LO050501</t>
  </si>
  <si>
    <t>Limnochares australica</t>
  </si>
  <si>
    <t>MM020101</t>
  </si>
  <si>
    <t>Diplodontus sp.</t>
  </si>
  <si>
    <t>MM050299</t>
  </si>
  <si>
    <t>Oxus australicus</t>
  </si>
  <si>
    <t>MM090301</t>
  </si>
  <si>
    <t>Acercella falcipes</t>
  </si>
  <si>
    <t>MM170101</t>
  </si>
  <si>
    <t>Arrenurus sp.</t>
  </si>
  <si>
    <t>MM230199</t>
  </si>
  <si>
    <t>Pezidae</t>
  </si>
  <si>
    <t>MM259999</t>
  </si>
  <si>
    <t>Oribatida sp.</t>
  </si>
  <si>
    <t>MM9999A1</t>
  </si>
  <si>
    <t>Branchinella lyrifera</t>
  </si>
  <si>
    <t>OD030113</t>
  </si>
  <si>
    <t>Alona rigidicaudis</t>
  </si>
  <si>
    <t>OG030212</t>
  </si>
  <si>
    <t>Alona setigera</t>
  </si>
  <si>
    <t>OG030214</t>
  </si>
  <si>
    <t>Alona n. sp.? (nr. affinis) (SAP)</t>
  </si>
  <si>
    <t>OG0302B0</t>
  </si>
  <si>
    <t>Alonella cf. exigua (SAP)</t>
  </si>
  <si>
    <t>OG0303C8</t>
  </si>
  <si>
    <t>Camptocercus australis</t>
  </si>
  <si>
    <t>OG030701</t>
  </si>
  <si>
    <t>Chydorus sp.</t>
  </si>
  <si>
    <t>OG030999</t>
  </si>
  <si>
    <t>Graptoleberis testudinaria</t>
  </si>
  <si>
    <t>OG031501</t>
  </si>
  <si>
    <t>Leberis diaphana vermiculata</t>
  </si>
  <si>
    <t>OG031708</t>
  </si>
  <si>
    <t>Leydigia australis</t>
  </si>
  <si>
    <t>OG031802</t>
  </si>
  <si>
    <t>Leydigia cf. leydigii (SAP)</t>
  </si>
  <si>
    <t>OG0318A2</t>
  </si>
  <si>
    <t>Pleuroxus inermis</t>
  </si>
  <si>
    <t>OG032502</t>
  </si>
  <si>
    <t>Rak cf. labrosus (SAP)</t>
  </si>
  <si>
    <t>OG0327A4</t>
  </si>
  <si>
    <t>Armatalona macrocopa</t>
  </si>
  <si>
    <t>OG033401</t>
  </si>
  <si>
    <t>Ceriodaphnia n. sp. b (Berner sp.#2) (SAP)</t>
  </si>
  <si>
    <t>OG0401A4</t>
  </si>
  <si>
    <t>Scapholeberis kingi</t>
  </si>
  <si>
    <t>OG040401</t>
  </si>
  <si>
    <t>Simocephalus victoriensis</t>
  </si>
  <si>
    <t>OG040507</t>
  </si>
  <si>
    <t>Ilyocryptus cf. raridentatus (SAP)</t>
  </si>
  <si>
    <t>OG0501A2</t>
  </si>
  <si>
    <t>Neothrix armata</t>
  </si>
  <si>
    <t>OG090301</t>
  </si>
  <si>
    <t>Gomphodella aff. maia (SAP)</t>
  </si>
  <si>
    <t>OH0101A0</t>
  </si>
  <si>
    <t>Limnocythere mowbrayensis</t>
  </si>
  <si>
    <t>OH010203</t>
  </si>
  <si>
    <t>Paralimnocythere sp. 262 (south-west)</t>
  </si>
  <si>
    <t>OH0103A1</t>
  </si>
  <si>
    <t>Ilyocypris australiensis</t>
  </si>
  <si>
    <t>OH060101</t>
  </si>
  <si>
    <t>Candonopsis tenuis</t>
  </si>
  <si>
    <t>OH070101</t>
  </si>
  <si>
    <t>Australocypris bennetti</t>
  </si>
  <si>
    <t>OH080206</t>
  </si>
  <si>
    <t>Cypretta baylyi</t>
  </si>
  <si>
    <t>OH080501</t>
  </si>
  <si>
    <t>Cypretta aff. globosa</t>
  </si>
  <si>
    <t>OH0805A1</t>
  </si>
  <si>
    <t>Reticypris sp. 556 (n. sp.) (SAP)</t>
  </si>
  <si>
    <t>OH0815A0</t>
  </si>
  <si>
    <t>Ilyodromus amplicolis</t>
  </si>
  <si>
    <t>OH081901</t>
  </si>
  <si>
    <t>Newnhamia sp. FC (south-west, SAP)</t>
  </si>
  <si>
    <t>OH1101A1</t>
  </si>
  <si>
    <t>Boeckella triarticulata</t>
  </si>
  <si>
    <t>OJ110101</t>
  </si>
  <si>
    <t>Calamoecia attenuata</t>
  </si>
  <si>
    <t>OJ110203</t>
  </si>
  <si>
    <t>Calamoecia tasmanica subattenuata</t>
  </si>
  <si>
    <t>OJ110211</t>
  </si>
  <si>
    <t>Calamoecia trilobata</t>
  </si>
  <si>
    <t>OJ110218</t>
  </si>
  <si>
    <t>Calamoecia sp. 342 (ampulla variant) (CB)</t>
  </si>
  <si>
    <t>OJ1102A1</t>
  </si>
  <si>
    <t>Microcyclops varicans</t>
  </si>
  <si>
    <t>OJ310101</t>
  </si>
  <si>
    <t>Metacyclops sp. 4 (SAP)</t>
  </si>
  <si>
    <t>OJ3102A6</t>
  </si>
  <si>
    <t>Macrocyclops albidus</t>
  </si>
  <si>
    <t>OJ310601</t>
  </si>
  <si>
    <t>Paracyclops sp 1 ( nr timmsi) (SAP)</t>
  </si>
  <si>
    <t>OJ3111A1</t>
  </si>
  <si>
    <t>Canthocamptidae</t>
  </si>
  <si>
    <t>OJ619999</t>
  </si>
  <si>
    <t>Canthocamptidae sp. 4 (SAP)</t>
  </si>
  <si>
    <t>OJ6199A3</t>
  </si>
  <si>
    <t>Nitocra sp. 5 (nr reducta) (SAP)</t>
  </si>
  <si>
    <t>OJ6401A6</t>
  </si>
  <si>
    <t>Harpacticoida sp. 2 (SAP)</t>
  </si>
  <si>
    <t>OJ6999B0</t>
  </si>
  <si>
    <t>Perthia sp.</t>
  </si>
  <si>
    <t>OP080199</t>
  </si>
  <si>
    <t>Cherax destructor</t>
  </si>
  <si>
    <t>OV010101</t>
  </si>
  <si>
    <t>Hyphydrus elegans</t>
  </si>
  <si>
    <t>QC090401</t>
  </si>
  <si>
    <t>Paroster sp. 2 (Parkeyerring) (SAP)</t>
  </si>
  <si>
    <t>QC0914A1</t>
  </si>
  <si>
    <t>Sternopriscus multimaculatus</t>
  </si>
  <si>
    <t>QC091805</t>
  </si>
  <si>
    <t>Sternopriscus browni</t>
  </si>
  <si>
    <t>QC091809</t>
  </si>
  <si>
    <t>Megaporus solidus</t>
  </si>
  <si>
    <t>QC092107</t>
  </si>
  <si>
    <t>Spencerhydrus pulchellus</t>
  </si>
  <si>
    <t>QC093302</t>
  </si>
  <si>
    <t>Onychohydrus scutellaris</t>
  </si>
  <si>
    <t>QC093401</t>
  </si>
  <si>
    <t>Berosus macumbensis</t>
  </si>
  <si>
    <t>QC110416</t>
  </si>
  <si>
    <t>Paranacaena littoralis</t>
  </si>
  <si>
    <t>QC110904</t>
  </si>
  <si>
    <t>Enochrus maculiceps</t>
  </si>
  <si>
    <t>QC111103</t>
  </si>
  <si>
    <t>Helochares tenuistriatus</t>
  </si>
  <si>
    <t>QC111203</t>
  </si>
  <si>
    <t>Paracymus pygmaeus</t>
  </si>
  <si>
    <t>QC111601</t>
  </si>
  <si>
    <t>Ochthebius sp.</t>
  </si>
  <si>
    <t>QC130399</t>
  </si>
  <si>
    <t>Scirtidae sp.</t>
  </si>
  <si>
    <t>QC209999</t>
  </si>
  <si>
    <t>Bezzia sp. 2 (SAP)</t>
  </si>
  <si>
    <t>QD0904A0</t>
  </si>
  <si>
    <t>Bezzia sp. (not 1 or 2)</t>
  </si>
  <si>
    <t>QD0904A2</t>
  </si>
  <si>
    <t>Nilobezzia sp. 2 (SAP)</t>
  </si>
  <si>
    <t>QD0920A1</t>
  </si>
  <si>
    <t>Tabanidae</t>
  </si>
  <si>
    <t>QD239999</t>
  </si>
  <si>
    <t>Ephydridae sp. 5 (SAP)</t>
  </si>
  <si>
    <t>QD7899A9</t>
  </si>
  <si>
    <t>Coelopynia pruinosa</t>
  </si>
  <si>
    <t>QDAE0201</t>
  </si>
  <si>
    <t>Ablabesmyia notabilis</t>
  </si>
  <si>
    <t>QDAE1102</t>
  </si>
  <si>
    <t>Corynoneura sp. (V49) (SAP)</t>
  </si>
  <si>
    <t>QDAF06A2</t>
  </si>
  <si>
    <t>QDAF1202</t>
  </si>
  <si>
    <t>Orthocladiinae 'woodminer' (SAP)</t>
  </si>
  <si>
    <t>QDAF99C3</t>
  </si>
  <si>
    <t>Tanytarsus nr bispinosus (SAP)</t>
  </si>
  <si>
    <t>QDAH04B9</t>
  </si>
  <si>
    <t>Dicrotendipes jobetus</t>
  </si>
  <si>
    <t>QDAI0606</t>
  </si>
  <si>
    <t>Dicrotendipes sp. A (V47) (SAP)</t>
  </si>
  <si>
    <t>QDAI06A0</t>
  </si>
  <si>
    <t>Kiefferulus martini</t>
  </si>
  <si>
    <t>QDAI0703</t>
  </si>
  <si>
    <t>Polypedilum nubifer</t>
  </si>
  <si>
    <t>QDAI0804</t>
  </si>
  <si>
    <t>Cryptochironomus griseidorsum</t>
  </si>
  <si>
    <t>QDAI1901</t>
  </si>
  <si>
    <t>Cladopelma curtivalva</t>
  </si>
  <si>
    <t>QDAI2201</t>
  </si>
  <si>
    <t>Parachironomus sp. 1 (VSCL35) (SAP)</t>
  </si>
  <si>
    <t>QDAI25A0</t>
  </si>
  <si>
    <t>Cloeon sp.</t>
  </si>
  <si>
    <t>QE020299</t>
  </si>
  <si>
    <t>Tasmanocoenis tillyardi</t>
  </si>
  <si>
    <t>QE080101</t>
  </si>
  <si>
    <t>Mesoveliidae</t>
  </si>
  <si>
    <t>QH529999</t>
  </si>
  <si>
    <t>Hebrus axillaris</t>
  </si>
  <si>
    <t>QH530101</t>
  </si>
  <si>
    <t>Microvelia (Pacificovelia) oceanica</t>
  </si>
  <si>
    <t>QH560101</t>
  </si>
  <si>
    <t>Diaprepocoris barycephala</t>
  </si>
  <si>
    <t>QH650101</t>
  </si>
  <si>
    <t>Sigara sp.</t>
  </si>
  <si>
    <t>QH650299</t>
  </si>
  <si>
    <t>Agraptocorixa parvipunctata</t>
  </si>
  <si>
    <t>QH650302</t>
  </si>
  <si>
    <t>Lepidoptera (non-pyralid) sp. 3 (SAP)</t>
  </si>
  <si>
    <t>QL9999A1</t>
  </si>
  <si>
    <t>Sisyra sp.</t>
  </si>
  <si>
    <t>QN050199</t>
  </si>
  <si>
    <t>Austroagrion cyane</t>
  </si>
  <si>
    <t>QO020501</t>
  </si>
  <si>
    <t>Xanthagrion erythroneurum</t>
  </si>
  <si>
    <t>QO021301</t>
  </si>
  <si>
    <t>Austrolestes aridus</t>
  </si>
  <si>
    <t>QO050103</t>
  </si>
  <si>
    <t>Procordulia affinis</t>
  </si>
  <si>
    <t>QO300202</t>
  </si>
  <si>
    <t>Acritoptila globosa</t>
  </si>
  <si>
    <t>QT030201</t>
  </si>
  <si>
    <t>Hellyethira litua</t>
  </si>
  <si>
    <t>QT030410</t>
  </si>
  <si>
    <t>Ecnomus pansus/turgidus</t>
  </si>
  <si>
    <t>QT0804A0</t>
  </si>
  <si>
    <t>Lectrides sp. AV1</t>
  </si>
  <si>
    <t>QT2502A1</t>
  </si>
  <si>
    <t>Oecetis sp.</t>
  </si>
  <si>
    <t>QT250799</t>
  </si>
  <si>
    <t>Triplectides niveipennis</t>
  </si>
  <si>
    <t>QT251115</t>
  </si>
  <si>
    <t>Anisops gratus</t>
  </si>
  <si>
    <t>QH670403</t>
  </si>
  <si>
    <t>Anisops hyperion</t>
  </si>
  <si>
    <t>QH670402</t>
  </si>
  <si>
    <t>Anisops thienemanni</t>
  </si>
  <si>
    <t>QH670401</t>
  </si>
  <si>
    <t>Arcella discoides</t>
  </si>
  <si>
    <t>BP010102</t>
  </si>
  <si>
    <t>Arcella sp. a (SAP)</t>
  </si>
  <si>
    <t>BP0101A0</t>
  </si>
  <si>
    <t>Arcella sp. b (SAP)</t>
  </si>
  <si>
    <t>Bdelloidea med-large contracted of RJS (SAP)</t>
  </si>
  <si>
    <t>JB9999A1</t>
  </si>
  <si>
    <t xml:space="preserve">Curculionidae </t>
  </si>
  <si>
    <t>QCAN9999</t>
  </si>
  <si>
    <t>Centropyxis aculeata</t>
  </si>
  <si>
    <t>BP020101</t>
  </si>
  <si>
    <t>Centropyxis sp. b (SAP)</t>
  </si>
  <si>
    <t>Dolichopodidae sp. A (SAP)</t>
  </si>
  <si>
    <t>QD3699A0</t>
  </si>
  <si>
    <t>Euchlanis dilatata</t>
  </si>
  <si>
    <t>JP060101</t>
  </si>
  <si>
    <t>Macrothrix cf. breviseta (SAP)</t>
  </si>
  <si>
    <t>OG0602A8</t>
  </si>
  <si>
    <t>Microvelia sp.</t>
  </si>
  <si>
    <t>QH560199</t>
  </si>
  <si>
    <t>Psychodinae sp. 2 (SAP)</t>
  </si>
  <si>
    <t>QD1299A1</t>
  </si>
  <si>
    <t>Psychodinae sp. 3 (SAP)</t>
  </si>
  <si>
    <t>QD1299A2</t>
  </si>
  <si>
    <t>Tanytarsus sp.</t>
  </si>
  <si>
    <t>QDAH0499</t>
  </si>
  <si>
    <t>Testudinella patina</t>
  </si>
  <si>
    <t>JF050201</t>
  </si>
  <si>
    <t>Tipulidae type C (SAP)</t>
  </si>
  <si>
    <t>QD0199A2</t>
  </si>
  <si>
    <t xml:space="preserve">Waterbird species abundance for three surveys each sampling year. </t>
  </si>
  <si>
    <t>Occurrence (% of surveys where depth &gt;0).</t>
  </si>
  <si>
    <t>Species</t>
  </si>
  <si>
    <t>Aug</t>
  </si>
  <si>
    <t>Oct</t>
  </si>
  <si>
    <t>Mar</t>
  </si>
  <si>
    <t>Nov</t>
  </si>
  <si>
    <t>Australian Shelduck</t>
  </si>
  <si>
    <t>Tadorna tadornoides</t>
  </si>
  <si>
    <t/>
  </si>
  <si>
    <t>Grey Teal</t>
  </si>
  <si>
    <t>Anas gracilis</t>
  </si>
  <si>
    <t>Black Swan</t>
  </si>
  <si>
    <t>Cygnus atratus</t>
  </si>
  <si>
    <t>Silver Gull</t>
  </si>
  <si>
    <t>Larus novaehollandiae</t>
  </si>
  <si>
    <t>Red-capped Plover</t>
  </si>
  <si>
    <t>Banded Stilt</t>
  </si>
  <si>
    <t>Cladorhynchus leucocephalus</t>
  </si>
  <si>
    <t>Hoary-headed Grebe</t>
  </si>
  <si>
    <t>Poliocephalus poliocephalus</t>
  </si>
  <si>
    <t>Eurasian Coot</t>
  </si>
  <si>
    <t>Fulica atra</t>
  </si>
  <si>
    <t>Pacific Black Duck</t>
  </si>
  <si>
    <t>Anas superciliosa</t>
  </si>
  <si>
    <t>Pink-eared Duck</t>
  </si>
  <si>
    <t>Malacorhynchus membranaceus</t>
  </si>
  <si>
    <t>Red-necked Stint</t>
  </si>
  <si>
    <t>Calidris ruficollis</t>
  </si>
  <si>
    <t>Black-winged Stilt</t>
  </si>
  <si>
    <t>Himantopus himantopus</t>
  </si>
  <si>
    <t>Freckled Duck</t>
  </si>
  <si>
    <t>Stictonetta naevosa</t>
  </si>
  <si>
    <t>Hardhead</t>
  </si>
  <si>
    <t>Aythya australis</t>
  </si>
  <si>
    <t>Musk Duck</t>
  </si>
  <si>
    <t>Biziura lobata</t>
  </si>
  <si>
    <t>Red-necked Avocet</t>
  </si>
  <si>
    <t>Recurvirostra novaehollandiae</t>
  </si>
  <si>
    <t>White-faced Heron</t>
  </si>
  <si>
    <t>Yellow-billed Spoonbill</t>
  </si>
  <si>
    <t>Platalea flavipes</t>
  </si>
  <si>
    <t>Australasian Shoveler</t>
  </si>
  <si>
    <t>Anas rhynchotis</t>
  </si>
  <si>
    <t>Australian White Ibis</t>
  </si>
  <si>
    <t>Threskiornis molucca</t>
  </si>
  <si>
    <t>Australian Wood Duck</t>
  </si>
  <si>
    <t>Common Sandpiper</t>
  </si>
  <si>
    <t>Little Pied Cormorant</t>
  </si>
  <si>
    <t>Phalacrocorax melanoleucos</t>
  </si>
  <si>
    <t>Straw-necked Ibis</t>
  </si>
  <si>
    <t>Threskiornis spinicollis</t>
  </si>
  <si>
    <t>Whiskered Tern</t>
  </si>
  <si>
    <t>DepthAtGuage</t>
  </si>
  <si>
    <t>Annual Occurrence**</t>
  </si>
  <si>
    <t>Guild</t>
  </si>
  <si>
    <t>** Occurrence as the number of surveys in the year for which the species was recorded</t>
  </si>
  <si>
    <t>dabbler-mixed diet</t>
  </si>
  <si>
    <t>shore feeder animals</t>
  </si>
  <si>
    <t>small wader-invertebrates</t>
  </si>
  <si>
    <t>diver animals</t>
  </si>
  <si>
    <t>diver vegetation</t>
  </si>
  <si>
    <t>large wader-animals</t>
  </si>
  <si>
    <t>shore feeder vegetation</t>
  </si>
  <si>
    <t>aerial feeder animals</t>
  </si>
  <si>
    <t>Waterbird species richness</t>
  </si>
  <si>
    <t>Number of species</t>
  </si>
  <si>
    <t>Species by Guild</t>
  </si>
  <si>
    <t>Species richnesss data</t>
  </si>
  <si>
    <t>Season</t>
  </si>
  <si>
    <t>Date</t>
  </si>
  <si>
    <t>Depth At Gauge (m)</t>
  </si>
  <si>
    <t>breeding</t>
  </si>
  <si>
    <t>non breeding</t>
  </si>
  <si>
    <t>Number of species by sampling date</t>
  </si>
  <si>
    <t>Number of species by guild</t>
  </si>
  <si>
    <t>LW97</t>
  </si>
  <si>
    <t>Sp97</t>
  </si>
  <si>
    <t>Au97</t>
  </si>
  <si>
    <t>LW99</t>
  </si>
  <si>
    <t>Sp99</t>
  </si>
  <si>
    <t>Au99</t>
  </si>
  <si>
    <t>LW01</t>
  </si>
  <si>
    <t>Sp01</t>
  </si>
  <si>
    <t>Au01</t>
  </si>
  <si>
    <t>LW03</t>
  </si>
  <si>
    <t>LW05</t>
  </si>
  <si>
    <t>Sp05</t>
  </si>
  <si>
    <t>Au05</t>
  </si>
  <si>
    <t>LW07</t>
  </si>
  <si>
    <t>Sp07</t>
  </si>
  <si>
    <t>Au07</t>
  </si>
  <si>
    <t>Seasonal abundance data</t>
  </si>
  <si>
    <t>Sp03</t>
  </si>
  <si>
    <t>Au03</t>
  </si>
  <si>
    <t>Community ordination with 'markers'</t>
  </si>
  <si>
    <t>Community ordination with environmental variables</t>
  </si>
  <si>
    <t>physico -chemical data</t>
  </si>
  <si>
    <t>figures:</t>
  </si>
  <si>
    <t>Correlogram</t>
  </si>
  <si>
    <t>pH</t>
  </si>
  <si>
    <t>season</t>
  </si>
  <si>
    <t>LW</t>
  </si>
  <si>
    <t>Sp</t>
  </si>
  <si>
    <t>Au</t>
  </si>
  <si>
    <t>Depth (m)</t>
  </si>
  <si>
    <t>NO3 (mg/L)</t>
  </si>
  <si>
    <t>Turbidity (NTU)</t>
  </si>
  <si>
    <t>Colour (TCU)</t>
  </si>
  <si>
    <t>Alkalinity (mg/L)</t>
  </si>
  <si>
    <t>Hardness (mg/L)</t>
  </si>
  <si>
    <t>Si (mg/L)</t>
  </si>
  <si>
    <t>Na (mg/L)</t>
  </si>
  <si>
    <t>Ca (mg/L)</t>
  </si>
  <si>
    <t>Mg (mg/L)</t>
  </si>
  <si>
    <t>K (mg/L)</t>
  </si>
  <si>
    <t>Mn (mg/L)</t>
  </si>
  <si>
    <t>Cl (mg/L)</t>
  </si>
  <si>
    <t>HCO3 (mg/L)</t>
  </si>
  <si>
    <t>CO3 (mg/L)</t>
  </si>
  <si>
    <t>SO4 (mg/L)</t>
  </si>
  <si>
    <t>*micrograms/L</t>
  </si>
  <si>
    <t>**microSemens/cm</t>
  </si>
  <si>
    <t>Sp.Ec</t>
  </si>
  <si>
    <t>Sp.pH</t>
  </si>
  <si>
    <t>Wetland Biodiversity Monitoring</t>
  </si>
  <si>
    <t>Science Division</t>
  </si>
  <si>
    <t>Which provides information on:</t>
  </si>
  <si>
    <t>For further information contact</t>
  </si>
  <si>
    <t>David Cale</t>
  </si>
  <si>
    <t>ph 94055181</t>
  </si>
  <si>
    <t>No. Species</t>
  </si>
  <si>
    <t>Landscape Conservation Program</t>
  </si>
  <si>
    <t>Total annual richness</t>
  </si>
  <si>
    <t>Prepared by David Cale</t>
  </si>
  <si>
    <t>The project's background and methodology</t>
  </si>
  <si>
    <t>The nature of the datasets included here</t>
  </si>
  <si>
    <t>Analysis protocols</t>
  </si>
  <si>
    <t>References to methodologies and further background material.</t>
  </si>
  <si>
    <t xml:space="preserve">Is a code defined and maintained  by the Victorian EPA to uniquely identify Australian aquatic invertebrate taxa. The code is comprised of  a two letter  Order code and , 2 digits for each of Family, Genus and Species. </t>
  </si>
  <si>
    <t>Marker Wetlands</t>
  </si>
  <si>
    <t>Are wetlands representative of particular types in respect of the fauna being analysed. They were subjectively selected on the basis of experience by Cale et al. (2004) and are used here to place ordination data in a larger (ecological) context.</t>
  </si>
  <si>
    <t>A suite of species (or other taxa) that co-occur in wetlands with similar physico-chemical characteristics. The assemblages used were defined by Pinder et al. (2004) and are based on a sample of 200 wheatbelt wetlands sampled with the same protocol as the SSS Wetland Biodiversity Monitoring Program. They are used here to describe the types of invertebrates making up a community on any sampling occasion. A brief paraphrased description of the assemblages follows.</t>
  </si>
  <si>
    <r>
      <rPr>
        <b/>
        <sz val="11"/>
        <color theme="1"/>
        <rFont val="Calibri"/>
        <family val="2"/>
        <scheme val="minor"/>
      </rPr>
      <t>C:</t>
    </r>
    <r>
      <rPr>
        <sz val="11"/>
        <color theme="1"/>
        <rFont val="Calibri"/>
        <family val="2"/>
        <scheme val="minor"/>
      </rPr>
      <t xml:space="preserve"> a suite of 19 species occuring in freshwater swamps and lakes of the more inland and northern parts of the wheatbelt. High richness was "… weakly predicted by the presence of flow, high longitude, low salinity and circum-neutral pH ...".</t>
    </r>
  </si>
  <si>
    <r>
      <rPr>
        <b/>
        <sz val="11"/>
        <color theme="1"/>
        <rFont val="Calibri"/>
        <family val="2"/>
        <scheme val="minor"/>
      </rPr>
      <t>D:</t>
    </r>
    <r>
      <rPr>
        <sz val="11"/>
        <color theme="1"/>
        <rFont val="Calibri"/>
        <family val="2"/>
        <scheme val="minor"/>
      </rPr>
      <t xml:space="preserve"> "..a group of 56 mostly halotolerant species that were collected infrequently but occurred in a wide range of fresh to subsaline wetlands.." Rotifera, Copepoda nad Cladocera comprised a large proportion of the species in this assemblage.  " Richness was related to low latitude, high chlorophyll and low salinity…" </t>
    </r>
  </si>
  <si>
    <r>
      <rPr>
        <b/>
        <sz val="11"/>
        <color theme="1"/>
        <rFont val="Calibri"/>
        <family val="2"/>
        <scheme val="minor"/>
      </rPr>
      <t xml:space="preserve">E: </t>
    </r>
    <r>
      <rPr>
        <sz val="11"/>
        <color theme="1"/>
        <rFont val="Calibri"/>
        <family val="2"/>
        <scheme val="minor"/>
      </rPr>
      <t>"…ocurred across the same broad range of fresh to subsaline wetlands as assemblage D but were collected more frequently". Insects accounted for a high proportion of the species and high richness was most strongly influenced by low salinity.</t>
    </r>
  </si>
  <si>
    <r>
      <rPr>
        <b/>
        <sz val="11"/>
        <color theme="1"/>
        <rFont val="Calibri"/>
        <family val="2"/>
        <scheme val="minor"/>
      </rPr>
      <t>F:</t>
    </r>
    <r>
      <rPr>
        <sz val="11"/>
        <color theme="1"/>
        <rFont val="Calibri"/>
        <family val="2"/>
        <scheme val="minor"/>
      </rPr>
      <t xml:space="preserve"> "… most frequently collected in fresh to mildly subsaline (&lt; 5 g/L) lentic wetlands and rivers". Includes a high proportion of rotifers  and higher richness of assemblage occurred in freshwater in higher rainfall regions.</t>
    </r>
  </si>
  <si>
    <r>
      <rPr>
        <b/>
        <sz val="11"/>
        <color theme="1"/>
        <rFont val="Calibri"/>
        <family val="2"/>
        <scheme val="minor"/>
      </rPr>
      <t>G:</t>
    </r>
    <r>
      <rPr>
        <sz val="11"/>
        <color theme="1"/>
        <rFont val="Calibri"/>
        <family val="2"/>
        <scheme val="minor"/>
      </rPr>
      <t xml:space="preserve"> Taxonomic composition of this group was dominated by ostracods, brine shrimp, copepods and dipterans larvae. The assemblage shows a preference for naturally saline wetlands. "… maximum richness at salinities 30 to 150 g/L".</t>
    </r>
  </si>
  <si>
    <r>
      <rPr>
        <b/>
        <sz val="11"/>
        <color theme="1"/>
        <rFont val="Calibri"/>
        <family val="2"/>
        <scheme val="minor"/>
      </rPr>
      <t>H</t>
    </r>
    <r>
      <rPr>
        <sz val="11"/>
        <color theme="1"/>
        <rFont val="Calibri"/>
        <family val="2"/>
        <scheme val="minor"/>
      </rPr>
      <t>: a group including a high proportion of ostracods and dipteran larvae with "… a strong affinity for subsaline to moderately saline waters …". Highest richness of the assemblage occurred in the salinity range 5 to 50 g/L.</t>
    </r>
  </si>
  <si>
    <r>
      <rPr>
        <b/>
        <sz val="11"/>
        <color theme="1"/>
        <rFont val="Calibri"/>
        <family val="2"/>
        <scheme val="minor"/>
      </rPr>
      <t>I:</t>
    </r>
    <r>
      <rPr>
        <sz val="11"/>
        <color theme="1"/>
        <rFont val="Calibri"/>
        <family val="2"/>
        <scheme val="minor"/>
      </rPr>
      <t xml:space="preserve"> a group of species including a high proportion of copepods and macrocrustaceans which were most commonly encountered in saline streams and coastal wetlands of the south coast.  </t>
    </r>
  </si>
  <si>
    <r>
      <rPr>
        <b/>
        <sz val="11"/>
        <color theme="1"/>
        <rFont val="Calibri"/>
        <family val="2"/>
        <scheme val="minor"/>
      </rPr>
      <t>J:</t>
    </r>
    <r>
      <rPr>
        <sz val="11"/>
        <color theme="1"/>
        <rFont val="Calibri"/>
        <family val="2"/>
        <scheme val="minor"/>
      </rPr>
      <t xml:space="preserve"> an assemblage of 34 species dominated by insects and encountered in "… fresh to subsaline streams in catchments draining to the west coast, but rarely in more saline streams or lentic wetlands".</t>
    </r>
  </si>
  <si>
    <r>
      <rPr>
        <b/>
        <sz val="11"/>
        <color theme="1"/>
        <rFont val="Calibri"/>
        <family val="2"/>
        <scheme val="minor"/>
      </rPr>
      <t>A:</t>
    </r>
    <r>
      <rPr>
        <sz val="11"/>
        <color theme="1"/>
        <rFont val="Calibri"/>
        <family val="2"/>
        <scheme val="minor"/>
      </rPr>
      <t xml:space="preserve"> a suite of species collected in freshwater swamps in the Jarrah Forest and Esperance Sandplain bioregions. These species  occur more commonly in the wetter south-west than in the wheatbelt. A high richness of this association was associated with high rainfall, low salinity and low alkalinity.</t>
    </r>
  </si>
  <si>
    <r>
      <rPr>
        <b/>
        <sz val="11"/>
        <color theme="1"/>
        <rFont val="Calibri"/>
        <family val="2"/>
        <scheme val="minor"/>
      </rPr>
      <t>B:</t>
    </r>
    <r>
      <rPr>
        <sz val="11"/>
        <color theme="1"/>
        <rFont val="Calibri"/>
        <family val="2"/>
        <scheme val="minor"/>
      </rPr>
      <t xml:space="preserve"> a group of species "… most likely to be found in, or even restricted to, pools on granite outcrops, though some were also common in shallow claypans, suggesting an affinity for ephemeral freshwater."</t>
    </r>
  </si>
  <si>
    <t>Noobijup</t>
  </si>
  <si>
    <t>Campion</t>
  </si>
  <si>
    <t>Yaalup</t>
  </si>
  <si>
    <t>Parkeyerring</t>
  </si>
  <si>
    <t>(Full Report). Accessed [month] [YYYY]. WA Department of Environment and Conservation, Perth.</t>
  </si>
  <si>
    <t>Cite this report as:</t>
  </si>
  <si>
    <t>These data were extracted from the sheet 'Waterchemistry' and then transformed as required to approach normal. A subset of these data were used in the constrained ordination for waterbird and invertebrate community structure.</t>
  </si>
  <si>
    <r>
      <t>Electrical conductivity (</t>
    </r>
    <r>
      <rPr>
        <sz val="11"/>
        <rFont val="Symbol"/>
        <family val="1"/>
        <charset val="2"/>
      </rPr>
      <t>m</t>
    </r>
    <r>
      <rPr>
        <sz val="11"/>
        <rFont val="Calibri"/>
        <family val="2"/>
        <scheme val="minor"/>
      </rPr>
      <t>S/cm)**</t>
    </r>
  </si>
  <si>
    <t>top of data</t>
  </si>
  <si>
    <r>
      <rPr>
        <b/>
        <sz val="11"/>
        <color theme="1"/>
        <rFont val="Calibri"/>
        <family val="2"/>
        <scheme val="minor"/>
      </rPr>
      <t>U:</t>
    </r>
    <r>
      <rPr>
        <sz val="11"/>
        <color theme="1"/>
        <rFont val="Calibri"/>
        <family val="2"/>
        <scheme val="minor"/>
      </rPr>
      <t xml:space="preserve"> taxa not included in the analyses of Pinder et al.(2004) are assigned this "undefined" assemblage. Inclusion in this assemblage does not imply any association between members but rather a lack of information about their associations. </t>
    </r>
  </si>
  <si>
    <t>mean</t>
  </si>
  <si>
    <t>median</t>
  </si>
  <si>
    <t>std. dev.</t>
  </si>
  <si>
    <r>
      <t>Total Filtered Nitrogen(</t>
    </r>
    <r>
      <rPr>
        <sz val="11"/>
        <rFont val="Symbol"/>
        <family val="1"/>
        <charset val="2"/>
      </rPr>
      <t>m</t>
    </r>
    <r>
      <rPr>
        <sz val="11"/>
        <rFont val="Calibri"/>
        <family val="2"/>
        <scheme val="minor"/>
      </rPr>
      <t>g/L)*</t>
    </r>
  </si>
  <si>
    <r>
      <t>Total Filtered Phosphorus(</t>
    </r>
    <r>
      <rPr>
        <sz val="11"/>
        <rFont val="Symbol"/>
        <family val="1"/>
        <charset val="2"/>
      </rPr>
      <t>m</t>
    </r>
    <r>
      <rPr>
        <sz val="11"/>
        <rFont val="Calibri"/>
        <family val="2"/>
        <scheme val="minor"/>
      </rPr>
      <t>g/L)*</t>
    </r>
  </si>
  <si>
    <r>
      <t>Chlorophyll-a (</t>
    </r>
    <r>
      <rPr>
        <sz val="11"/>
        <rFont val="Symbol"/>
        <family val="1"/>
        <charset val="2"/>
      </rPr>
      <t>m</t>
    </r>
    <r>
      <rPr>
        <sz val="11"/>
        <rFont val="Calibri"/>
        <family val="2"/>
        <scheme val="minor"/>
      </rPr>
      <t>g/L)*</t>
    </r>
  </si>
  <si>
    <r>
      <t>Chlorophyll-b (</t>
    </r>
    <r>
      <rPr>
        <sz val="11"/>
        <rFont val="Symbol"/>
        <family val="1"/>
        <charset val="2"/>
      </rPr>
      <t>m</t>
    </r>
    <r>
      <rPr>
        <sz val="11"/>
        <rFont val="Calibri"/>
        <family val="2"/>
        <scheme val="minor"/>
      </rPr>
      <t>g/L)*</t>
    </r>
  </si>
  <si>
    <r>
      <t>Chlorophyll-c (</t>
    </r>
    <r>
      <rPr>
        <sz val="11"/>
        <rFont val="Symbol"/>
        <family val="1"/>
        <charset val="2"/>
      </rPr>
      <t>m</t>
    </r>
    <r>
      <rPr>
        <sz val="11"/>
        <rFont val="Calibri"/>
        <family val="2"/>
        <scheme val="minor"/>
      </rPr>
      <t>g/L)*</t>
    </r>
  </si>
  <si>
    <r>
      <t>Phaeophytin-a (</t>
    </r>
    <r>
      <rPr>
        <sz val="11"/>
        <rFont val="Symbol"/>
        <family val="1"/>
        <charset val="2"/>
      </rPr>
      <t>m</t>
    </r>
    <r>
      <rPr>
        <sz val="11"/>
        <rFont val="Calibri"/>
        <family val="2"/>
        <scheme val="minor"/>
      </rPr>
      <t>g/L)*</t>
    </r>
  </si>
  <si>
    <t>Temperature (°C)</t>
  </si>
  <si>
    <t>Total Dissolved Solids (g/L)</t>
  </si>
  <si>
    <t>single taxon groups</t>
  </si>
  <si>
    <r>
      <rPr>
        <b/>
        <sz val="14"/>
        <color theme="1"/>
        <rFont val="Calibri"/>
        <family val="2"/>
        <scheme val="minor"/>
      </rPr>
      <t>Glossary</t>
    </r>
    <r>
      <rPr>
        <b/>
        <sz val="11"/>
        <color theme="1"/>
        <rFont val="Calibri"/>
        <family val="2"/>
        <scheme val="minor"/>
      </rPr>
      <t xml:space="preserve"> ( </t>
    </r>
    <r>
      <rPr>
        <b/>
        <i/>
        <sz val="11"/>
        <color theme="1"/>
        <rFont val="Calibri"/>
        <family val="2"/>
        <scheme val="minor"/>
      </rPr>
      <t xml:space="preserve">The accompanying </t>
    </r>
    <r>
      <rPr>
        <b/>
        <sz val="11"/>
        <color theme="1"/>
        <rFont val="Calibri"/>
        <family val="2"/>
        <scheme val="minor"/>
      </rPr>
      <t>pdf</t>
    </r>
    <r>
      <rPr>
        <b/>
        <i/>
        <sz val="11"/>
        <color theme="1"/>
        <rFont val="Calibri"/>
        <family val="2"/>
        <scheme val="minor"/>
      </rPr>
      <t xml:space="preserve"> document includes further details  of some terms</t>
    </r>
    <r>
      <rPr>
        <b/>
        <sz val="11"/>
        <color theme="1"/>
        <rFont val="Calibri"/>
        <family val="2"/>
        <scheme val="minor"/>
      </rPr>
      <t>)</t>
    </r>
  </si>
  <si>
    <t>relative abundance by taxa</t>
  </si>
  <si>
    <t>relative richness by taxa</t>
  </si>
  <si>
    <t>Year</t>
  </si>
  <si>
    <t>sub-site</t>
  </si>
  <si>
    <t>A</t>
  </si>
  <si>
    <t>B</t>
  </si>
  <si>
    <t xml:space="preserve"> B</t>
  </si>
  <si>
    <t>sample</t>
  </si>
  <si>
    <t>&lt;&lt;e.g.http://www.dec.wa.gov.au/content/view/5867/&gt;&gt;</t>
  </si>
  <si>
    <t>Many staff past and present have been involved in the collection of data  for the SSS Wetland Biodiversity Monitoring Program</t>
  </si>
  <si>
    <t xml:space="preserve">Stuart Halse </t>
  </si>
  <si>
    <t>Mike Scanlon</t>
  </si>
  <si>
    <t>Jarad Clarke</t>
  </si>
  <si>
    <t>Jim Cocking</t>
  </si>
  <si>
    <t>Audrey Cartraud</t>
  </si>
  <si>
    <t>Edyta Jasinska</t>
  </si>
  <si>
    <t>Karen Sutcliffe</t>
  </si>
  <si>
    <t>Adrian Pinder</t>
  </si>
  <si>
    <t>Ross Gordon</t>
  </si>
  <si>
    <t>Melita Pennifold</t>
  </si>
  <si>
    <t>Brendan Cale</t>
  </si>
  <si>
    <t>Jane McRae</t>
  </si>
  <si>
    <t>Kirsty Quinlan</t>
  </si>
  <si>
    <t>Jim Lane</t>
  </si>
  <si>
    <t xml:space="preserve">Alan Clarke </t>
  </si>
  <si>
    <t>Yvonne Winchcombe</t>
  </si>
  <si>
    <t>LAKE TOWERRINING</t>
  </si>
  <si>
    <t>Spring mean</t>
  </si>
  <si>
    <t>Autumn mean</t>
  </si>
  <si>
    <t>Lw</t>
  </si>
  <si>
    <t>Dissolved Oxygen(%)***</t>
  </si>
  <si>
    <t>Iron(mg/L)***</t>
  </si>
  <si>
    <t>lnLW.depth</t>
  </si>
  <si>
    <t>lnSp.depth</t>
  </si>
  <si>
    <t>LW.pH</t>
  </si>
  <si>
    <t>Au.pH</t>
  </si>
  <si>
    <t>lnLW.chll</t>
  </si>
  <si>
    <t>lnSp.chll</t>
  </si>
  <si>
    <t>sqrtAu.chll</t>
  </si>
  <si>
    <t>sqrtLW.phaeo</t>
  </si>
  <si>
    <t>lnSp.phaeo</t>
  </si>
  <si>
    <t>sqrtTurbidity</t>
  </si>
  <si>
    <t>Alkalinity</t>
  </si>
  <si>
    <t>lnHardness</t>
  </si>
  <si>
    <t>LW.TN</t>
  </si>
  <si>
    <t>lnSp.TN</t>
  </si>
  <si>
    <t>TOW97</t>
  </si>
  <si>
    <t>TOW99</t>
  </si>
  <si>
    <t>TOW01</t>
  </si>
  <si>
    <t>TOW03</t>
  </si>
  <si>
    <t>TOW05</t>
  </si>
  <si>
    <t>TOW07</t>
  </si>
  <si>
    <t>TOW09</t>
  </si>
  <si>
    <t>Au09</t>
  </si>
  <si>
    <t>Lw99</t>
  </si>
  <si>
    <t>LW09</t>
  </si>
  <si>
    <t>Sp09</t>
  </si>
  <si>
    <t>Lake Towerrining</t>
  </si>
  <si>
    <t>Towerrining Lake Dataset</t>
  </si>
  <si>
    <t>(site SPM003)</t>
  </si>
  <si>
    <t>A summary interpretation of patterns of change in biodiversity at Towerrining Lake</t>
  </si>
  <si>
    <t>***This parameter is no longer measured</t>
  </si>
  <si>
    <t>***</t>
  </si>
  <si>
    <t>Waterchemistry between 1997 and 2012</t>
  </si>
  <si>
    <t xml:space="preserve">LW mean </t>
  </si>
  <si>
    <t>Au11</t>
  </si>
  <si>
    <t>LW11</t>
  </si>
  <si>
    <t>Sp11</t>
  </si>
  <si>
    <t>Australasian Grebe</t>
  </si>
  <si>
    <t>Australian Pelican</t>
  </si>
  <si>
    <t>Black-fronted Dotterel</t>
  </si>
  <si>
    <t>Black-tailed Native-hen</t>
  </si>
  <si>
    <t>Blue-billed Duck</t>
  </si>
  <si>
    <t>Darter</t>
  </si>
  <si>
    <t>Great Crested Grebe</t>
  </si>
  <si>
    <t>Great Egret</t>
  </si>
  <si>
    <t>Little Black Cormorant</t>
  </si>
  <si>
    <t>Little Grassbird</t>
  </si>
  <si>
    <t>Marsh Sandpiper</t>
  </si>
  <si>
    <t>Pied Cormorant</t>
  </si>
  <si>
    <t>Red-kneed Dotterel</t>
  </si>
  <si>
    <t>Swamp Harrier</t>
  </si>
  <si>
    <t>Tachybaptus novaehollandiae</t>
  </si>
  <si>
    <t>Pelecanus conspicillatus</t>
  </si>
  <si>
    <t>Chenonetta jubata</t>
  </si>
  <si>
    <t>Charadrius melanops</t>
  </si>
  <si>
    <t>Gallinula ventralis</t>
  </si>
  <si>
    <t>Oxyura australis</t>
  </si>
  <si>
    <t>Tringa hypoleucos</t>
  </si>
  <si>
    <t>Anhinga melanogaster</t>
  </si>
  <si>
    <t>Podiceps cristatus</t>
  </si>
  <si>
    <t>Ardea alba</t>
  </si>
  <si>
    <t>Phalacrocorax sulcirostris</t>
  </si>
  <si>
    <t>Megalurus gramineus</t>
  </si>
  <si>
    <t>Tringa stagnatilis</t>
  </si>
  <si>
    <t>Phalacrocorax varius</t>
  </si>
  <si>
    <t>Charadrius ruficapillus</t>
  </si>
  <si>
    <t>Erythrogonys cinctus</t>
  </si>
  <si>
    <t>Circus approximans</t>
  </si>
  <si>
    <t>Sterna hybrida</t>
  </si>
  <si>
    <t>Ardea novaehollandiae</t>
  </si>
  <si>
    <t>Total number of species  = 39</t>
  </si>
  <si>
    <t>reed-invertebrates</t>
  </si>
  <si>
    <t>Species abundance data</t>
  </si>
  <si>
    <t>Species annual occurrence</t>
  </si>
  <si>
    <t>small wader-invertebrate</t>
  </si>
  <si>
    <t>large wader-animal</t>
  </si>
  <si>
    <t>shore feeder animal</t>
  </si>
  <si>
    <t>aerial feeder animal</t>
  </si>
  <si>
    <t>reed-invertebrate</t>
  </si>
  <si>
    <t>total abundance</t>
  </si>
  <si>
    <t>Waterbird Species Relative Abundance</t>
  </si>
  <si>
    <t>as tot soluble N</t>
  </si>
  <si>
    <t>Au.depth</t>
  </si>
  <si>
    <t>LW.Ec</t>
  </si>
  <si>
    <t>Au.Ec</t>
  </si>
  <si>
    <t>LW.Temp</t>
  </si>
  <si>
    <t>Sp.Temp</t>
  </si>
  <si>
    <t>Au.Temp</t>
  </si>
  <si>
    <t>sqrtColour</t>
  </si>
  <si>
    <t>TDS</t>
  </si>
  <si>
    <t>sqrtSi</t>
  </si>
  <si>
    <t>NO3</t>
  </si>
  <si>
    <t>lnAu.TN</t>
  </si>
  <si>
    <t>Sp.TP</t>
  </si>
  <si>
    <t>Au.TP</t>
  </si>
  <si>
    <t>TOW11</t>
  </si>
  <si>
    <t>Na*</t>
  </si>
  <si>
    <t>lnCa*</t>
  </si>
  <si>
    <t>sqrtMg*</t>
  </si>
  <si>
    <t>K*</t>
  </si>
  <si>
    <t>Mn*</t>
  </si>
  <si>
    <t>Cl*</t>
  </si>
  <si>
    <t>HCO*</t>
  </si>
  <si>
    <t>lnCO3*</t>
  </si>
  <si>
    <t>lnSO4*</t>
  </si>
  <si>
    <t>* Major ions as milli-equivalents before transformation.</t>
  </si>
  <si>
    <t>Agraptocorixa hirtifrons</t>
  </si>
  <si>
    <t>D</t>
  </si>
  <si>
    <t>QH650303</t>
  </si>
  <si>
    <t>Alona rectangula</t>
  </si>
  <si>
    <t>OG030203</t>
  </si>
  <si>
    <t>Antiporus sp.</t>
  </si>
  <si>
    <t>QC091699</t>
  </si>
  <si>
    <t>Bdelloidea small contracted of RJS (SAP)</t>
  </si>
  <si>
    <t>JB9999A0</t>
  </si>
  <si>
    <t>Berosus approximans</t>
  </si>
  <si>
    <t>QC110404</t>
  </si>
  <si>
    <t>Bezzia sp.</t>
  </si>
  <si>
    <t>QD090499</t>
  </si>
  <si>
    <t>Brachionus cf. plicatilis (SAP)</t>
  </si>
  <si>
    <t>JP0202A5</t>
  </si>
  <si>
    <t>Brachionus quadridentatus cluniorbicularis</t>
  </si>
  <si>
    <t>JP020227</t>
  </si>
  <si>
    <t>Brachionus rotundiformis</t>
  </si>
  <si>
    <t>I</t>
  </si>
  <si>
    <t>JP020228</t>
  </si>
  <si>
    <t>Brachionus rubens</t>
  </si>
  <si>
    <t>JP020221</t>
  </si>
  <si>
    <t>Brachionus sericus</t>
  </si>
  <si>
    <t>JP020222</t>
  </si>
  <si>
    <t>Ceriodaphnia laticaudata s.l.</t>
  </si>
  <si>
    <t>OG040104</t>
  </si>
  <si>
    <t>Chironomus occidentalis</t>
  </si>
  <si>
    <t>QDAI0408</t>
  </si>
  <si>
    <t>Cladotanytarsus sp. A  (SAP)</t>
  </si>
  <si>
    <t>C</t>
  </si>
  <si>
    <t>QDAH03A0</t>
  </si>
  <si>
    <t>Cletocamptus aff deitersi</t>
  </si>
  <si>
    <t>OJ6104A0</t>
  </si>
  <si>
    <t>Coenagrionidae</t>
  </si>
  <si>
    <t>QO029999</t>
  </si>
  <si>
    <t>Colurella adriatica</t>
  </si>
  <si>
    <t>JP030101</t>
  </si>
  <si>
    <t>Dicrotendipes pseudoconjunctus</t>
  </si>
  <si>
    <t>QDAI0611</t>
  </si>
  <si>
    <t>Ephydridae</t>
  </si>
  <si>
    <t>QD789999</t>
  </si>
  <si>
    <t>Gymnometriocnemus sp.=ortho sp A (?VSC11) (SAP)</t>
  </si>
  <si>
    <t>QDAF99A0</t>
  </si>
  <si>
    <t>Halicyclops sp. 1 (nr ambiguus) (SAP)</t>
  </si>
  <si>
    <t>OJ3104A0</t>
  </si>
  <si>
    <t>Kennethia cristata</t>
  </si>
  <si>
    <t>OH110201</t>
  </si>
  <si>
    <t>Keratella australis</t>
  </si>
  <si>
    <t>JP020301</t>
  </si>
  <si>
    <t xml:space="preserve">Laccobius sp. </t>
  </si>
  <si>
    <t>QC110699</t>
  </si>
  <si>
    <t>Lecane cf. lamellata (SAP)</t>
  </si>
  <si>
    <t>JP0901C4</t>
  </si>
  <si>
    <t>Lecane nana</t>
  </si>
  <si>
    <t>JP090142</t>
  </si>
  <si>
    <t>Lecane papuana</t>
  </si>
  <si>
    <t>JP090148</t>
  </si>
  <si>
    <t>Lecane paradoxa</t>
  </si>
  <si>
    <t>JP090188</t>
  </si>
  <si>
    <t>Lecane thalera</t>
  </si>
  <si>
    <t>JP090169</t>
  </si>
  <si>
    <t>Lepidoptera</t>
  </si>
  <si>
    <t>QL999999</t>
  </si>
  <si>
    <t>Leptoceridae</t>
  </si>
  <si>
    <t>QT259999</t>
  </si>
  <si>
    <t>Limbodessus inornatus</t>
  </si>
  <si>
    <t>QC091006</t>
  </si>
  <si>
    <t>Limnesia dentifera</t>
  </si>
  <si>
    <t>MM120101</t>
  </si>
  <si>
    <t>Limnesia sp.</t>
  </si>
  <si>
    <t>MM120199</t>
  </si>
  <si>
    <t>Limnocythere ?porphyretica (SAP)</t>
  </si>
  <si>
    <t>OH0102A1</t>
  </si>
  <si>
    <t>Limnocythere porphyretica</t>
  </si>
  <si>
    <t>OH010204</t>
  </si>
  <si>
    <t>Mesochra baylyi</t>
  </si>
  <si>
    <t>OJ610302</t>
  </si>
  <si>
    <t>Metacyclops sp. 434 (arnaudi sensu  Sars) (CB)</t>
  </si>
  <si>
    <t>OJ3102A2</t>
  </si>
  <si>
    <t>Micronecta robusta</t>
  </si>
  <si>
    <t>QH650502</t>
  </si>
  <si>
    <t>Monohelea sp.</t>
  </si>
  <si>
    <t>QD091999</t>
  </si>
  <si>
    <t>Monohelea sp. 2 (SAP)</t>
  </si>
  <si>
    <t>QD0919A1</t>
  </si>
  <si>
    <t>Necterosoma sp.</t>
  </si>
  <si>
    <t>QC092099</t>
  </si>
  <si>
    <t>Nilobezzia sp.</t>
  </si>
  <si>
    <t>QD092099</t>
  </si>
  <si>
    <t>Nilobezzia sp. 1 (SAP)</t>
  </si>
  <si>
    <t>QD0920A0</t>
  </si>
  <si>
    <t>Notholca salina</t>
  </si>
  <si>
    <t>JP020401</t>
  </si>
  <si>
    <t>Onychocamptus bengalensis</t>
  </si>
  <si>
    <t>OJ620101</t>
  </si>
  <si>
    <t>Orthocladiinae</t>
  </si>
  <si>
    <t>QDAF9999</t>
  </si>
  <si>
    <t>Orthocladiinae sp. G (SAP)</t>
  </si>
  <si>
    <t>QDAF99A5</t>
  </si>
  <si>
    <t>Palaemonetes australis</t>
  </si>
  <si>
    <t>OT020201</t>
  </si>
  <si>
    <t>Paracyclops ?chiltoni (SAP)</t>
  </si>
  <si>
    <t>OJ3111A0</t>
  </si>
  <si>
    <t>Paralimnophyes pullulus (V42)</t>
  </si>
  <si>
    <t>Paranais litoralis</t>
  </si>
  <si>
    <t>LO050801</t>
  </si>
  <si>
    <t>Polypedilum sp.</t>
  </si>
  <si>
    <t>QDAI0899</t>
  </si>
  <si>
    <t>Pyralidae nr. sp. 39/40 of JHH (SAP)</t>
  </si>
  <si>
    <t>QL0199A0</t>
  </si>
  <si>
    <t>Sarscypridopsis sp.</t>
  </si>
  <si>
    <t>OH090199</t>
  </si>
  <si>
    <t>Scatopsidae</t>
  </si>
  <si>
    <t>QD159999</t>
  </si>
  <si>
    <t>Sulcanus conflictus</t>
  </si>
  <si>
    <t>OJ130101</t>
  </si>
  <si>
    <t>Symphitoneuria wheeleri</t>
  </si>
  <si>
    <t>QT250903</t>
  </si>
  <si>
    <t>Tipulidae type E (SAP)</t>
  </si>
  <si>
    <t>QD0199A4</t>
  </si>
  <si>
    <t>Tubificidae WA10 (SAP)</t>
  </si>
  <si>
    <t>LO0499A2</t>
  </si>
  <si>
    <t xml:space="preserve">Zygoptera </t>
  </si>
  <si>
    <t>QO999997</t>
  </si>
  <si>
    <t>Bennelongia australis</t>
  </si>
  <si>
    <t>OH080301</t>
  </si>
  <si>
    <t>Ceratopogonidae sp. A (SAP)</t>
  </si>
  <si>
    <t>QD0999A0</t>
  </si>
  <si>
    <t>Eucypris virens</t>
  </si>
  <si>
    <t>J</t>
  </si>
  <si>
    <t>OH080801</t>
  </si>
  <si>
    <t>Eylais sp.</t>
  </si>
  <si>
    <t>MM030199</t>
  </si>
  <si>
    <t>Saldidae</t>
  </si>
  <si>
    <t>QH609999</t>
  </si>
  <si>
    <t>Bdelloidea med-large</t>
  </si>
  <si>
    <t>Bdelloidea small</t>
  </si>
  <si>
    <t xml:space="preserve">This is the most precise taxonomic unit to which the specimens could be assigned. The sampling methodology aims to identify all specimens to species but this is not always possible (see accompanying text document) </t>
  </si>
  <si>
    <t>Taxon</t>
  </si>
  <si>
    <t>For this data matrix, spurious taxa have been deleted to yield a best estimate of species richness by date. Values are number of subsites (1 or 2) at which taxa occurred. This dataset is suitable for the calculation of annual diversity metrics.</t>
  </si>
  <si>
    <t>Ostracoda NS206</t>
  </si>
  <si>
    <t>There is no evidence of a directional trend in the species richness of invertebrate assemblages within Lake Towerrinning.</t>
  </si>
  <si>
    <t>Assemblage E is dominated by insects with a capacity to quickly colonise wetlands and is a major component of the fauna in each year. Lowest richness of this assemblage occurred at lowest water levels (2001)</t>
  </si>
  <si>
    <r>
      <rPr>
        <b/>
        <sz val="11"/>
        <rFont val="Calibri"/>
        <family val="2"/>
        <scheme val="minor"/>
      </rPr>
      <t>nMDS ordination</t>
    </r>
    <r>
      <rPr>
        <sz val="11"/>
        <rFont val="Calibri"/>
        <family val="2"/>
        <scheme val="minor"/>
      </rPr>
      <t xml:space="preserve"> of invertebrate presence-absence data at Lake Towerrinning and 4 'marker' wetlands. Community structure at Lake Towerrinning has remained very stable. The community  is most similar to the  saline wetland markers, but this similarity is low . </t>
    </r>
  </si>
  <si>
    <t>ionic and chlorophyll concentrations below detection limits are recorded has 0.5 X the detection limit (see accompanying document )</t>
  </si>
  <si>
    <t>The ordination indicates Towerrinning annual communities most closely resemble those of Toolibin and Pinjareega. At Towerrinning the community composition has 'oscillated' around a long-term 'average' and there is no suggestion of a directional change over the monitoring period.</t>
  </si>
  <si>
    <r>
      <rPr>
        <b/>
        <sz val="11"/>
        <rFont val="Calibri"/>
        <family val="2"/>
        <scheme val="minor"/>
      </rPr>
      <t>Constrained ordination</t>
    </r>
    <r>
      <rPr>
        <sz val="11"/>
        <rFont val="Calibri"/>
        <family val="2"/>
        <scheme val="minor"/>
      </rPr>
      <t xml:space="preserve"> (rda) of waterbird relative abundance for individual surveys and  physical  parameters ( Salinity=Ec, total filtered Nitrogen=TFN, total Chlorophyll =Chll and water temperature =Temp). Ordination axis 1 was statistically significant (F=2.46, df=1, p&lt;.05) and significant (p &lt;0.05) constraining variables are in red. The figure indicates that groups of surveys are largely defined by season ,  with salinity (Ec) affecting community composition within season. </t>
    </r>
  </si>
  <si>
    <t>Anna Leung</t>
  </si>
  <si>
    <r>
      <rPr>
        <b/>
        <sz val="11"/>
        <rFont val="Calibri"/>
        <family val="2"/>
        <scheme val="minor"/>
      </rPr>
      <t>Corellelogram for physico-chemical parameters at Lake Towerrinning</t>
    </r>
    <r>
      <rPr>
        <sz val="11"/>
        <rFont val="Calibri"/>
        <family val="2"/>
        <scheme val="minor"/>
      </rPr>
      <t>. Top half of matrix depicts the relationship between variables as a scattergram while the bottom half shows  a representation of the significance of the correlation coefficient. Dark grey and Black squares are statistically significant (p&lt;0.05).</t>
    </r>
  </si>
  <si>
    <t>depth &amp; Ec</t>
  </si>
  <si>
    <t>Chll &amp; TFN</t>
  </si>
  <si>
    <t>Cations &amp; Anions</t>
  </si>
  <si>
    <r>
      <rPr>
        <b/>
        <sz val="11"/>
        <rFont val="Calibri"/>
        <family val="2"/>
        <scheme val="minor"/>
      </rPr>
      <t>Species Richness</t>
    </r>
    <r>
      <rPr>
        <sz val="11"/>
        <rFont val="Calibri"/>
        <family val="2"/>
        <scheme val="minor"/>
      </rPr>
      <t>. Waterbird species richnesss from individual surveys at Towerrining Lake for 1997 to 2011 monitoring years</t>
    </r>
  </si>
  <si>
    <r>
      <rPr>
        <b/>
        <sz val="11"/>
        <rFont val="Calibri"/>
        <family val="2"/>
        <scheme val="minor"/>
      </rPr>
      <t>Guild Richness</t>
    </r>
    <r>
      <rPr>
        <sz val="11"/>
        <rFont val="Calibri"/>
        <family val="2"/>
        <scheme val="minor"/>
      </rPr>
      <t>. Species richness distributed amongst feeding guilds for each survey.</t>
    </r>
  </si>
  <si>
    <r>
      <t xml:space="preserve">This data matrix includes data for four 'marker' wetlands representing particular wetland types and has had taxonomy corrected across all dates and wetlands. The marker wetlands are; Noobijup -fresh permanent reed swamp, Campion -episodic, naturally hypersaline lake ,  Yaalup- episodic brackish lake, Parkeyerring- secondarily saline semi-permanent lake. The use and selection of these marker wetlands is discussed in the accompanying text document (and see Cale </t>
    </r>
    <r>
      <rPr>
        <i/>
        <sz val="11"/>
        <rFont val="Calibri"/>
        <family val="2"/>
        <scheme val="minor"/>
      </rPr>
      <t>et al</t>
    </r>
    <r>
      <rPr>
        <sz val="11"/>
        <rFont val="Calibri"/>
        <family val="2"/>
        <scheme val="minor"/>
      </rPr>
      <t>. 2004).</t>
    </r>
  </si>
  <si>
    <t xml:space="preserve">Brachionus plicatilis </t>
  </si>
  <si>
    <t>Lecane cf. lamellata</t>
  </si>
  <si>
    <t>Tubificidae WA10</t>
  </si>
  <si>
    <t>Taxon adjustments to match species across all sampling dates</t>
  </si>
  <si>
    <t>Ostracoda NS131 (SAP)</t>
  </si>
  <si>
    <t>Decapoda</t>
  </si>
  <si>
    <t>Lepidoptera (non 'pyralid')</t>
  </si>
  <si>
    <t>Diversity measures</t>
  </si>
  <si>
    <t>Daphnia queenslandensis</t>
  </si>
  <si>
    <t>XX000032</t>
  </si>
  <si>
    <t>Taxon adjustments to match species across all samples</t>
  </si>
  <si>
    <t>David.Cale@DPaW.wa.gov.au</t>
  </si>
  <si>
    <t>Department of Parks and Wildlife</t>
  </si>
  <si>
    <t>This "raw data" matrix has been extracted without modification from the Aquatic Projects database maintained by the Department of Parks and Wildlife at the Wildlife Research Centre, Woodvale. Data values are abundance log-classes. Data for sample 2 are not used in the preparation of any other datasets.</t>
  </si>
  <si>
    <t xml:space="preserve">Species richness was poorly correlated with salinity at the time of sampling (presented) and with salinity in late-winter preceding invertebrate sampling. </t>
  </si>
  <si>
    <t>Relationship with salinity</t>
  </si>
  <si>
    <t xml:space="preserve">Total species richness and the richness within defined assemblages (A-J) is not correlated with water depth.  </t>
  </si>
  <si>
    <t>data are number of individuals. Values in red indicate this species was breeding</t>
  </si>
  <si>
    <r>
      <rPr>
        <b/>
        <sz val="11"/>
        <rFont val="Calibri"/>
        <family val="2"/>
        <scheme val="minor"/>
      </rPr>
      <t>Two-dimension nMDS ordination of waterbird annual presence/absence data</t>
    </r>
    <r>
      <rPr>
        <sz val="11"/>
        <rFont val="Calibri"/>
        <family val="2"/>
        <scheme val="minor"/>
      </rPr>
      <t>.  This ordination includes 5 'marker' wetlands ; Toolibin (in 1983), was a high quality fresh-brackish waterbird habitat, Goorly supports a bird fauna typical of saline playas, Pinjarrega (1985) is typical of deep secondarily salinised wetlands, Pleasant View is a typical freshwater reed and sedge swamp supporting low diversity and abundance of waterbirds, Lake Altham (1998) is typical of species poor hypersaline wetlands. Further details of the 'marker' wetlands can be found in the accompanying text document. Stress for this ordination was 0.06.</t>
    </r>
  </si>
  <si>
    <t>This matrix is suitable for comparison across sampling years (i.e. taxonomy has been made consistent across years). Data are the maximum value of log abundance classes from two sub sites. Log abundance classes are 1 = &lt;10, 2 = 10-99, 3 = 100-999 etc., these classes are estimates rather than counts  and  indicative of relative abundance</t>
  </si>
  <si>
    <r>
      <rPr>
        <b/>
        <sz val="11"/>
        <rFont val="Calibri"/>
        <family val="2"/>
        <scheme val="minor"/>
      </rPr>
      <t>Constrained ordination</t>
    </r>
    <r>
      <rPr>
        <sz val="11"/>
        <rFont val="Calibri"/>
        <family val="2"/>
        <scheme val="minor"/>
      </rPr>
      <t xml:space="preserve"> (rda) of invertebrate presence-absence at Lake Towerrinning for the sampling years between 1997 and 2007 (from sheet </t>
    </r>
    <r>
      <rPr>
        <i/>
        <sz val="11"/>
        <rFont val="Calibri"/>
        <family val="2"/>
        <scheme val="minor"/>
      </rPr>
      <t>Invertebrate Occurrence</t>
    </r>
    <r>
      <rPr>
        <sz val="11"/>
        <rFont val="Calibri"/>
        <family val="2"/>
        <scheme val="minor"/>
      </rPr>
      <t xml:space="preserve">). The constraining physical and chemical parameters were: electrical conductivity (Ec), Chlorophyll (Chll)and pH. All environment parameters were  measured in spring. RDA1 is principally a function of Ec, RDA2 of Chll and RDA3 of pH. Significant (p &lt;0.05) environment vectors are in red.  </t>
    </r>
  </si>
  <si>
    <t>Acknowledgements</t>
  </si>
  <si>
    <t>The SSS Wetland Biodiversity Monitoring Program is  reliant on data and infra-structure provided by the South-West Wetlands Monitoring Program and its staff</t>
  </si>
  <si>
    <r>
      <rPr>
        <b/>
        <sz val="11"/>
        <rFont val="Calibri"/>
        <family val="2"/>
        <scheme val="minor"/>
      </rPr>
      <t>Diversity measures</t>
    </r>
    <r>
      <rPr>
        <sz val="11"/>
        <rFont val="Calibri"/>
        <family val="2"/>
        <scheme val="minor"/>
      </rPr>
      <t xml:space="preserve">. D , the effective number of species (Jost 2007) from the Shannon weiner diversity index, versus S, the species richness of invertebrates in each sampling year. The low values of D compared to S indicate that a few species were much more abundant than most. This seems to have particularly been the case in the late 1990s where micro-crustaceans </t>
    </r>
    <r>
      <rPr>
        <i/>
        <sz val="11"/>
        <rFont val="Calibri"/>
        <family val="2"/>
        <scheme val="minor"/>
      </rPr>
      <t>Boeckella triarticulata</t>
    </r>
    <r>
      <rPr>
        <sz val="11"/>
        <rFont val="Calibri"/>
        <family val="2"/>
        <scheme val="minor"/>
      </rPr>
      <t xml:space="preserve"> and  </t>
    </r>
    <r>
      <rPr>
        <i/>
        <sz val="11"/>
        <rFont val="Calibri"/>
        <family val="2"/>
        <scheme val="minor"/>
      </rPr>
      <t>Cyprinotus cingalensis</t>
    </r>
    <r>
      <rPr>
        <sz val="11"/>
        <rFont val="Calibri"/>
        <family val="2"/>
        <scheme val="minor"/>
      </rPr>
      <t xml:space="preserve"> and the rotifer </t>
    </r>
    <r>
      <rPr>
        <i/>
        <sz val="11"/>
        <rFont val="Calibri"/>
        <family val="2"/>
        <scheme val="minor"/>
      </rPr>
      <t>Brachionus rotundiformis</t>
    </r>
    <r>
      <rPr>
        <sz val="11"/>
        <rFont val="Calibri"/>
        <family val="2"/>
        <scheme val="minor"/>
      </rPr>
      <t xml:space="preserve"> were collected at abundances in excess of 100,000 individuals.   </t>
    </r>
  </si>
  <si>
    <t xml:space="preserve">These spreadsheets should be accompanied by the text  document "Towerrining to 2012 text.pdf" </t>
  </si>
  <si>
    <t>Septemper 2013</t>
  </si>
  <si>
    <t>Government of Western Australia. (2013). Wetland Biodiversity Monitoring Dataset; Towerrining Lake 1997- 2012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</si>
</sst>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sz val="20"/>
      <color theme="1"/>
      <name val="Calibri"/>
      <family val="2"/>
      <scheme val="minor"/>
    </font>
    <font>
      <u/>
      <sz val="10"/>
      <color theme="10"/>
      <name val="Arial"/>
      <family val="2"/>
    </font>
    <font>
      <sz val="10"/>
      <name val="Arial"/>
      <family val="2"/>
    </font>
    <font>
      <sz val="10"/>
      <name val="Calibri"/>
      <family val="2"/>
      <scheme val="minor"/>
    </font>
    <font>
      <sz val="10"/>
      <color rgb="FFFF0000"/>
      <name val="Calibri"/>
      <family val="2"/>
      <scheme val="minor"/>
    </font>
    <font>
      <b/>
      <sz val="10"/>
      <name val="Calibri"/>
      <family val="2"/>
      <scheme val="minor"/>
    </font>
    <font>
      <sz val="8"/>
      <name val="Arial"/>
      <family val="2"/>
    </font>
    <font>
      <sz val="11"/>
      <name val="Calibri"/>
      <family val="2"/>
    </font>
    <font>
      <sz val="11"/>
      <color indexed="21"/>
      <name val="Calibri"/>
      <family val="2"/>
    </font>
    <font>
      <b/>
      <sz val="11"/>
      <name val="Calibri"/>
      <family val="2"/>
    </font>
    <font>
      <b/>
      <sz val="8"/>
      <color indexed="81"/>
      <name val="Tahoma"/>
      <family val="2"/>
    </font>
    <font>
      <sz val="8"/>
      <color indexed="81"/>
      <name val="Tahoma"/>
      <family val="2"/>
    </font>
    <font>
      <sz val="20"/>
      <name val="Calibri"/>
      <family val="2"/>
      <scheme val="minor"/>
    </font>
    <font>
      <sz val="11"/>
      <name val="Calibri"/>
      <family val="2"/>
      <scheme val="minor"/>
    </font>
    <font>
      <b/>
      <sz val="11"/>
      <name val="Calibri"/>
      <family val="2"/>
      <scheme val="minor"/>
    </font>
    <font>
      <i/>
      <sz val="11"/>
      <name val="Calibri"/>
      <family val="2"/>
      <scheme val="minor"/>
    </font>
    <font>
      <i/>
      <sz val="11"/>
      <color indexed="63"/>
      <name val="Calibri"/>
      <family val="2"/>
      <scheme val="minor"/>
    </font>
    <font>
      <sz val="11"/>
      <color indexed="9"/>
      <name val="Calibri"/>
      <family val="2"/>
      <scheme val="minor"/>
    </font>
    <font>
      <sz val="11"/>
      <name val="Symbol"/>
      <family val="1"/>
      <charset val="2"/>
    </font>
    <font>
      <b/>
      <sz val="20"/>
      <color theme="1"/>
      <name val="Calibri"/>
      <family val="2"/>
      <scheme val="minor"/>
    </font>
    <font>
      <strike/>
      <sz val="11"/>
      <color rgb="FFFF0000"/>
      <name val="Cambria"/>
      <family val="1"/>
    </font>
    <font>
      <strike/>
      <sz val="10"/>
      <color rgb="FFFF0000"/>
      <name val="Cambria"/>
      <family val="1"/>
    </font>
    <font>
      <strike/>
      <sz val="10"/>
      <name val="Calibri"/>
      <family val="2"/>
      <scheme val="minor"/>
    </font>
    <font>
      <strike/>
      <sz val="10"/>
      <name val="Arial"/>
      <family val="2"/>
    </font>
    <font>
      <b/>
      <sz val="14"/>
      <color theme="1"/>
      <name val="Calibri"/>
      <family val="2"/>
      <scheme val="minor"/>
    </font>
    <font>
      <b/>
      <i/>
      <sz val="11"/>
      <color theme="1"/>
      <name val="Calibri"/>
      <family val="2"/>
      <scheme val="minor"/>
    </font>
    <font>
      <b/>
      <sz val="16"/>
      <name val="Calibri"/>
      <family val="2"/>
      <scheme val="minor"/>
    </font>
    <font>
      <b/>
      <sz val="18"/>
      <color theme="1"/>
      <name val="Calibri"/>
      <family val="2"/>
      <scheme val="minor"/>
    </font>
    <font>
      <sz val="8"/>
      <color indexed="81"/>
      <name val="Tahoma"/>
      <charset val="1"/>
    </font>
    <font>
      <b/>
      <sz val="8"/>
      <color indexed="81"/>
      <name val="Tahoma"/>
      <charset val="1"/>
    </font>
    <font>
      <b/>
      <sz val="72"/>
      <color rgb="FFFF0000"/>
      <name val="Calibri"/>
      <family val="2"/>
      <scheme val="minor"/>
    </font>
    <font>
      <sz val="11"/>
      <color rgb="FF3503ED"/>
      <name val="Calibri"/>
      <family val="2"/>
      <scheme val="minor"/>
    </font>
    <font>
      <sz val="10"/>
      <color theme="1"/>
      <name val="Arial"/>
      <family val="2"/>
    </font>
    <font>
      <sz val="18"/>
      <color theme="1"/>
      <name val="Calibri"/>
      <family val="2"/>
      <scheme val="minor"/>
    </font>
    <font>
      <b/>
      <sz val="11"/>
      <color rgb="FFFF0000"/>
      <name val="Calibri"/>
      <family val="2"/>
      <scheme val="minor"/>
    </font>
    <font>
      <sz val="8"/>
      <color theme="1"/>
      <name val="Calibri"/>
      <family val="2"/>
      <scheme val="minor"/>
    </font>
  </fonts>
  <fills count="15">
    <fill>
      <patternFill patternType="none"/>
    </fill>
    <fill>
      <patternFill patternType="gray125"/>
    </fill>
    <fill>
      <patternFill patternType="solid">
        <fgColor indexed="65"/>
        <bgColor theme="0"/>
      </patternFill>
    </fill>
    <fill>
      <patternFill patternType="solid">
        <fgColor indexed="22"/>
        <bgColor indexed="64"/>
      </patternFill>
    </fill>
    <fill>
      <patternFill patternType="solid">
        <fgColor theme="4" tint="0.79998168889431442"/>
        <bgColor indexed="64"/>
      </patternFill>
    </fill>
    <fill>
      <patternFill patternType="solid">
        <fgColor theme="0"/>
        <bgColor theme="0"/>
      </patternFill>
    </fill>
    <fill>
      <patternFill patternType="solid">
        <fgColor theme="2" tint="-9.9978637043366805E-2"/>
        <bgColor indexed="64"/>
      </patternFill>
    </fill>
    <fill>
      <patternFill patternType="solid">
        <fgColor theme="6" tint="0.79998168889431442"/>
        <bgColor indexed="64"/>
      </patternFill>
    </fill>
    <fill>
      <patternFill patternType="solid">
        <fgColor rgb="FFC0AD31"/>
        <bgColor theme="0"/>
      </patternFill>
    </fill>
    <fill>
      <patternFill patternType="solid">
        <fgColor rgb="FF006E72"/>
        <bgColor theme="0"/>
      </patternFill>
    </fill>
    <fill>
      <patternFill patternType="solid">
        <fgColor rgb="FFED9D19"/>
        <bgColor theme="0"/>
      </patternFill>
    </fill>
    <fill>
      <patternFill patternType="solid">
        <fgColor rgb="FFB7E0F8"/>
        <bgColor theme="0"/>
      </patternFill>
    </fill>
    <fill>
      <patternFill patternType="solid">
        <fgColor indexed="65"/>
        <bgColor indexed="64"/>
      </patternFill>
    </fill>
    <fill>
      <patternFill patternType="solid">
        <fgColor rgb="FFFFFF00"/>
        <bgColor indexed="64"/>
      </patternFill>
    </fill>
    <fill>
      <patternFill patternType="solid">
        <fgColor rgb="FFFFFF00"/>
        <bgColor theme="0"/>
      </patternFill>
    </fill>
  </fills>
  <borders count="48">
    <border>
      <left/>
      <right/>
      <top/>
      <bottom/>
      <diagonal/>
    </border>
    <border>
      <left/>
      <right/>
      <top style="thin">
        <color theme="8" tint="0.79995117038483843"/>
      </top>
      <bottom/>
      <diagonal/>
    </border>
    <border>
      <left/>
      <right style="thin">
        <color theme="8" tint="0.79995117038483843"/>
      </right>
      <top style="thin">
        <color theme="8" tint="0.79995117038483843"/>
      </top>
      <bottom/>
      <diagonal/>
    </border>
    <border>
      <left/>
      <right style="thin">
        <color theme="8" tint="0.79998168889431442"/>
      </right>
      <top style="thin">
        <color theme="8" tint="0.79998168889431442"/>
      </top>
      <bottom/>
      <diagonal/>
    </border>
    <border>
      <left/>
      <right style="thin">
        <color theme="8" tint="0.79995117038483843"/>
      </right>
      <top/>
      <bottom/>
      <diagonal/>
    </border>
    <border>
      <left/>
      <right style="thin">
        <color theme="8" tint="0.79998168889431442"/>
      </right>
      <top/>
      <bottom/>
      <diagonal/>
    </border>
    <border>
      <left style="thin">
        <color theme="8" tint="0.79995117038483843"/>
      </left>
      <right/>
      <top/>
      <bottom/>
      <diagonal/>
    </border>
    <border>
      <left style="thin">
        <color theme="8" tint="0.79995117038483843"/>
      </left>
      <right/>
      <top/>
      <bottom style="thin">
        <color theme="8" tint="0.79995117038483843"/>
      </bottom>
      <diagonal/>
    </border>
    <border>
      <left/>
      <right/>
      <top/>
      <bottom style="thin">
        <color theme="8" tint="0.79995117038483843"/>
      </bottom>
      <diagonal/>
    </border>
    <border>
      <left/>
      <right style="thin">
        <color theme="8" tint="0.79995117038483843"/>
      </right>
      <top/>
      <bottom style="thin">
        <color theme="8" tint="0.79995117038483843"/>
      </bottom>
      <diagonal/>
    </border>
    <border>
      <left style="thin">
        <color theme="8" tint="0.79995117038483843"/>
      </left>
      <right/>
      <top style="thin">
        <color theme="8" tint="0.79995117038483843"/>
      </top>
      <bottom/>
      <diagonal/>
    </border>
    <border>
      <left/>
      <right/>
      <top style="thin">
        <color theme="8" tint="0.79998168889431442"/>
      </top>
      <bottom/>
      <diagonal/>
    </border>
    <border>
      <left style="thin">
        <color theme="8" tint="0.79998168889431442"/>
      </left>
      <right/>
      <top style="thin">
        <color theme="8" tint="0.79998168889431442"/>
      </top>
      <bottom/>
      <diagonal/>
    </border>
    <border>
      <left style="thin">
        <color theme="8" tint="0.79998168889431442"/>
      </left>
      <right/>
      <top/>
      <bottom/>
      <diagonal/>
    </border>
    <border>
      <left style="thin">
        <color theme="4" tint="0.39994506668294322"/>
      </left>
      <right/>
      <top style="thin">
        <color theme="4" tint="0.39994506668294322"/>
      </top>
      <bottom/>
      <diagonal/>
    </border>
    <border>
      <left/>
      <right/>
      <top style="thin">
        <color theme="4" tint="0.39994506668294322"/>
      </top>
      <bottom/>
      <diagonal/>
    </border>
    <border>
      <left/>
      <right style="thin">
        <color theme="4" tint="0.39994506668294322"/>
      </right>
      <top style="thin">
        <color theme="4" tint="0.39994506668294322"/>
      </top>
      <bottom/>
      <diagonal/>
    </border>
    <border>
      <left style="thin">
        <color theme="4" tint="0.39994506668294322"/>
      </left>
      <right/>
      <top/>
      <bottom/>
      <diagonal/>
    </border>
    <border>
      <left/>
      <right style="thin">
        <color theme="4" tint="0.39994506668294322"/>
      </right>
      <top/>
      <bottom/>
      <diagonal/>
    </border>
    <border>
      <left/>
      <right style="thin">
        <color theme="8"/>
      </right>
      <top/>
      <bottom/>
      <diagonal/>
    </border>
    <border>
      <left style="thin">
        <color theme="8"/>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4" tint="0.59996337778862885"/>
      </right>
      <top/>
      <bottom/>
      <diagonal/>
    </border>
    <border>
      <left style="thin">
        <color theme="4" tint="0.79998168889431442"/>
      </left>
      <right/>
      <top style="thin">
        <color theme="4" tint="0.79998168889431442"/>
      </top>
      <bottom/>
      <diagonal/>
    </border>
    <border>
      <left/>
      <right/>
      <top style="thin">
        <color theme="4" tint="0.79998168889431442"/>
      </top>
      <bottom/>
      <diagonal/>
    </border>
    <border>
      <left style="thin">
        <color theme="4" tint="0.79998168889431442"/>
      </left>
      <right/>
      <top/>
      <bottom/>
      <diagonal/>
    </border>
    <border>
      <left style="thin">
        <color theme="4" tint="0.79998168889431442"/>
      </left>
      <right/>
      <top/>
      <bottom style="thin">
        <color theme="4" tint="0.79998168889431442"/>
      </bottom>
      <diagonal/>
    </border>
    <border>
      <left/>
      <right/>
      <top/>
      <bottom style="thin">
        <color theme="4" tint="0.79998168889431442"/>
      </bottom>
      <diagonal/>
    </border>
    <border>
      <left/>
      <right/>
      <top style="thin">
        <color theme="8" tint="0.79995117038483843"/>
      </top>
      <bottom style="thin">
        <color theme="8" tint="0.79995117038483843"/>
      </bottom>
      <diagonal/>
    </border>
    <border>
      <left/>
      <right style="thin">
        <color theme="8" tint="0.79995117038483843"/>
      </right>
      <top style="thin">
        <color theme="8" tint="0.79995117038483843"/>
      </top>
      <bottom style="thin">
        <color theme="8" tint="0.79995117038483843"/>
      </bottom>
      <diagonal/>
    </border>
    <border>
      <left style="thin">
        <color theme="8" tint="0.79995117038483843"/>
      </left>
      <right/>
      <top style="thin">
        <color theme="8" tint="0.79995117038483843"/>
      </top>
      <bottom style="thin">
        <color theme="8" tint="0.79995117038483843"/>
      </bottom>
      <diagonal/>
    </border>
    <border>
      <left/>
      <right style="thin">
        <color theme="4" tint="0.79998168889431442"/>
      </right>
      <top style="thin">
        <color theme="4" tint="0.79998168889431442"/>
      </top>
      <bottom/>
      <diagonal/>
    </border>
    <border>
      <left/>
      <right style="thin">
        <color theme="4" tint="0.79998168889431442"/>
      </right>
      <top/>
      <bottom/>
      <diagonal/>
    </border>
    <border>
      <left/>
      <right style="thin">
        <color theme="4" tint="0.79998168889431442"/>
      </right>
      <top/>
      <bottom style="thin">
        <color theme="4" tint="0.79998168889431442"/>
      </bottom>
      <diagonal/>
    </border>
  </borders>
  <cellStyleXfs count="7">
    <xf numFmtId="0" fontId="0" fillId="0" borderId="0"/>
    <xf numFmtId="0" fontId="1" fillId="0" borderId="0"/>
    <xf numFmtId="0" fontId="4" fillId="0" borderId="0" applyNumberFormat="0" applyFill="0" applyBorder="0" applyAlignment="0" applyProtection="0">
      <alignment vertical="top"/>
      <protection locked="0"/>
    </xf>
    <xf numFmtId="0" fontId="5" fillId="0" borderId="0"/>
    <xf numFmtId="0" fontId="1" fillId="0" borderId="0"/>
    <xf numFmtId="0" fontId="5" fillId="0" borderId="0"/>
    <xf numFmtId="0" fontId="9" fillId="0" borderId="0"/>
  </cellStyleXfs>
  <cellXfs count="468">
    <xf numFmtId="0" fontId="0" fillId="0" borderId="0" xfId="0"/>
    <xf numFmtId="0" fontId="1" fillId="2" borderId="2" xfId="1" applyFont="1" applyFill="1" applyBorder="1"/>
    <xf numFmtId="0" fontId="1" fillId="2" borderId="3" xfId="1" applyFont="1" applyFill="1" applyBorder="1"/>
    <xf numFmtId="0" fontId="1" fillId="0" borderId="0" xfId="1" applyFont="1"/>
    <xf numFmtId="0" fontId="1" fillId="0" borderId="0" xfId="1"/>
    <xf numFmtId="0" fontId="1" fillId="2" borderId="4" xfId="1" applyFont="1" applyFill="1" applyBorder="1"/>
    <xf numFmtId="0" fontId="1" fillId="2" borderId="5" xfId="1" applyFont="1" applyFill="1" applyBorder="1"/>
    <xf numFmtId="0" fontId="4" fillId="2" borderId="6" xfId="2" applyFill="1" applyBorder="1" applyAlignment="1" applyProtection="1"/>
    <xf numFmtId="0" fontId="1" fillId="2" borderId="0" xfId="1" applyFont="1" applyFill="1" applyBorder="1" applyAlignment="1">
      <alignment horizontal="left" vertical="center" wrapText="1"/>
    </xf>
    <xf numFmtId="0" fontId="1" fillId="2" borderId="0" xfId="1" applyFont="1" applyFill="1" applyBorder="1"/>
    <xf numFmtId="0" fontId="1" fillId="0" borderId="0" xfId="1" applyFont="1" applyAlignment="1">
      <alignment horizontal="center"/>
    </xf>
    <xf numFmtId="0" fontId="1" fillId="2" borderId="0" xfId="1" applyFont="1" applyFill="1" applyBorder="1" applyAlignment="1">
      <alignment horizontal="left" wrapText="1"/>
    </xf>
    <xf numFmtId="0" fontId="6" fillId="0" borderId="0" xfId="3" applyFont="1" applyAlignment="1">
      <alignment wrapText="1"/>
    </xf>
    <xf numFmtId="0" fontId="6" fillId="2" borderId="0" xfId="3" applyFont="1" applyFill="1" applyBorder="1" applyAlignment="1">
      <alignment wrapText="1"/>
    </xf>
    <xf numFmtId="0" fontId="6" fillId="2" borderId="4" xfId="3" applyFont="1" applyFill="1" applyBorder="1" applyAlignment="1">
      <alignment wrapText="1"/>
    </xf>
    <xf numFmtId="0" fontId="5" fillId="0" borderId="0" xfId="3" applyAlignment="1">
      <alignment wrapText="1"/>
    </xf>
    <xf numFmtId="0" fontId="6" fillId="0" borderId="0" xfId="3" applyFont="1"/>
    <xf numFmtId="0" fontId="6" fillId="2" borderId="6" xfId="3" applyFont="1" applyFill="1" applyBorder="1"/>
    <xf numFmtId="0" fontId="6" fillId="2" borderId="0" xfId="3" applyFont="1" applyFill="1" applyBorder="1"/>
    <xf numFmtId="0" fontId="6" fillId="2" borderId="4" xfId="3" applyFont="1" applyFill="1" applyBorder="1"/>
    <xf numFmtId="0" fontId="5" fillId="0" borderId="0" xfId="3"/>
    <xf numFmtId="14" fontId="6" fillId="2" borderId="0" xfId="3" applyNumberFormat="1" applyFont="1" applyFill="1" applyBorder="1"/>
    <xf numFmtId="0" fontId="7" fillId="2" borderId="0" xfId="3" applyFont="1" applyFill="1" applyBorder="1"/>
    <xf numFmtId="0" fontId="6" fillId="2" borderId="8" xfId="3" applyFont="1" applyFill="1" applyBorder="1"/>
    <xf numFmtId="0" fontId="6" fillId="2" borderId="9" xfId="3" applyFont="1" applyFill="1" applyBorder="1"/>
    <xf numFmtId="0" fontId="1" fillId="0" borderId="0" xfId="4"/>
    <xf numFmtId="0" fontId="1" fillId="2" borderId="11" xfId="4" applyFill="1" applyBorder="1"/>
    <xf numFmtId="0" fontId="1" fillId="2" borderId="3" xfId="4" applyFill="1" applyBorder="1"/>
    <xf numFmtId="0" fontId="1" fillId="2" borderId="0" xfId="4" applyFont="1" applyFill="1" applyBorder="1" applyAlignment="1">
      <alignment horizontal="left" wrapText="1"/>
    </xf>
    <xf numFmtId="0" fontId="1" fillId="2" borderId="0" xfId="4" applyFill="1" applyBorder="1"/>
    <xf numFmtId="0" fontId="1" fillId="2" borderId="4" xfId="4" applyFill="1" applyBorder="1"/>
    <xf numFmtId="0" fontId="1" fillId="2" borderId="5" xfId="4" applyFill="1" applyBorder="1"/>
    <xf numFmtId="0" fontId="1" fillId="2" borderId="6" xfId="4" applyFont="1" applyFill="1" applyBorder="1" applyAlignment="1">
      <alignment horizontal="left" wrapText="1"/>
    </xf>
    <xf numFmtId="0" fontId="1" fillId="2" borderId="6" xfId="4" applyFill="1" applyBorder="1"/>
    <xf numFmtId="0" fontId="1" fillId="2" borderId="0" xfId="4" applyFont="1" applyFill="1" applyBorder="1" applyAlignment="1">
      <alignment horizontal="left"/>
    </xf>
    <xf numFmtId="0" fontId="1" fillId="2" borderId="6" xfId="4" applyFill="1" applyBorder="1" applyAlignment="1">
      <alignment textRotation="90"/>
    </xf>
    <xf numFmtId="0" fontId="1" fillId="2" borderId="0" xfId="4" applyFill="1" applyBorder="1" applyAlignment="1">
      <alignment textRotation="90"/>
    </xf>
    <xf numFmtId="0" fontId="1" fillId="2" borderId="4" xfId="4" applyFill="1" applyBorder="1" applyAlignment="1">
      <alignment textRotation="90"/>
    </xf>
    <xf numFmtId="0" fontId="1" fillId="2" borderId="5" xfId="4" applyFill="1" applyBorder="1" applyAlignment="1">
      <alignment textRotation="90"/>
    </xf>
    <xf numFmtId="0" fontId="1" fillId="0" borderId="0" xfId="4" applyAlignment="1">
      <alignment textRotation="90"/>
    </xf>
    <xf numFmtId="0" fontId="10" fillId="0" borderId="0" xfId="5" applyFont="1"/>
    <xf numFmtId="0" fontId="10" fillId="0" borderId="0" xfId="5" applyFont="1" applyFill="1"/>
    <xf numFmtId="0" fontId="11" fillId="0" borderId="0" xfId="5" applyFont="1" applyAlignment="1">
      <alignment horizontal="center"/>
    </xf>
    <xf numFmtId="0" fontId="11" fillId="0" borderId="0" xfId="5" applyFont="1"/>
    <xf numFmtId="0" fontId="10" fillId="2" borderId="6" xfId="5" applyFont="1" applyFill="1" applyBorder="1"/>
    <xf numFmtId="0" fontId="5" fillId="2" borderId="0" xfId="5" applyFill="1" applyBorder="1"/>
    <xf numFmtId="0" fontId="5" fillId="0" borderId="0" xfId="5"/>
    <xf numFmtId="0" fontId="10" fillId="0" borderId="0" xfId="5" applyFont="1" applyAlignment="1">
      <alignment horizontal="center"/>
    </xf>
    <xf numFmtId="0" fontId="10" fillId="2" borderId="0" xfId="5" applyFont="1" applyFill="1" applyBorder="1"/>
    <xf numFmtId="0" fontId="10" fillId="2" borderId="4" xfId="5" applyFont="1" applyFill="1" applyBorder="1"/>
    <xf numFmtId="0" fontId="11" fillId="2" borderId="0" xfId="5" applyFont="1" applyFill="1" applyBorder="1"/>
    <xf numFmtId="0" fontId="12" fillId="2" borderId="0" xfId="5" applyFont="1" applyFill="1" applyBorder="1"/>
    <xf numFmtId="1" fontId="10" fillId="0" borderId="0" xfId="5" applyNumberFormat="1" applyFont="1"/>
    <xf numFmtId="0" fontId="1" fillId="2" borderId="11" xfId="1" applyFill="1" applyBorder="1"/>
    <xf numFmtId="0" fontId="1" fillId="2" borderId="3" xfId="1" applyFill="1" applyBorder="1"/>
    <xf numFmtId="0" fontId="1" fillId="2" borderId="0" xfId="1" applyFill="1" applyBorder="1"/>
    <xf numFmtId="0" fontId="1" fillId="2" borderId="5" xfId="1" applyFill="1" applyBorder="1"/>
    <xf numFmtId="0" fontId="1" fillId="2" borderId="13" xfId="1" applyFill="1" applyBorder="1"/>
    <xf numFmtId="0" fontId="1" fillId="0" borderId="0" xfId="1" applyAlignment="1">
      <alignment textRotation="90"/>
    </xf>
    <xf numFmtId="0" fontId="1" fillId="2" borderId="0" xfId="1" applyFill="1" applyBorder="1" applyAlignment="1">
      <alignment textRotation="90"/>
    </xf>
    <xf numFmtId="0" fontId="1" fillId="2" borderId="5" xfId="1" applyFill="1" applyBorder="1" applyAlignment="1">
      <alignment textRotation="90"/>
    </xf>
    <xf numFmtId="0" fontId="1" fillId="4" borderId="0" xfId="1" applyFill="1"/>
    <xf numFmtId="0" fontId="16" fillId="0" borderId="0" xfId="3" applyFont="1" applyFill="1"/>
    <xf numFmtId="0" fontId="16" fillId="0" borderId="0" xfId="3" applyFont="1"/>
    <xf numFmtId="0" fontId="16" fillId="0" borderId="0" xfId="3" applyFont="1"/>
    <xf numFmtId="0" fontId="20" fillId="0" borderId="0" xfId="3" applyFont="1" applyFill="1"/>
    <xf numFmtId="0" fontId="6" fillId="2" borderId="14" xfId="3" applyFont="1" applyFill="1" applyBorder="1" applyProtection="1">
      <protection locked="0"/>
    </xf>
    <xf numFmtId="0" fontId="6" fillId="2" borderId="15" xfId="3" applyFont="1" applyFill="1" applyBorder="1" applyProtection="1">
      <protection locked="0"/>
    </xf>
    <xf numFmtId="0" fontId="6" fillId="2" borderId="16" xfId="3" applyFont="1" applyFill="1" applyBorder="1" applyProtection="1">
      <protection locked="0"/>
    </xf>
    <xf numFmtId="0" fontId="6" fillId="2" borderId="0" xfId="3" applyFont="1" applyFill="1" applyBorder="1" applyProtection="1">
      <protection locked="0"/>
    </xf>
    <xf numFmtId="0" fontId="6" fillId="2" borderId="18" xfId="3" applyFont="1" applyFill="1" applyBorder="1" applyProtection="1">
      <protection locked="0"/>
    </xf>
    <xf numFmtId="0" fontId="6" fillId="2" borderId="17" xfId="3" applyFont="1" applyFill="1" applyBorder="1" applyProtection="1">
      <protection locked="0"/>
    </xf>
    <xf numFmtId="0" fontId="16" fillId="2" borderId="17" xfId="3" applyFont="1" applyFill="1" applyBorder="1" applyProtection="1">
      <protection locked="0"/>
    </xf>
    <xf numFmtId="0" fontId="16" fillId="2" borderId="0" xfId="3" applyFont="1" applyFill="1" applyBorder="1" applyProtection="1">
      <protection locked="0"/>
    </xf>
    <xf numFmtId="0" fontId="16" fillId="0" borderId="0" xfId="3" applyNumberFormat="1" applyFont="1" applyBorder="1" applyAlignment="1">
      <alignment horizontal="center"/>
    </xf>
    <xf numFmtId="0" fontId="6" fillId="0" borderId="0" xfId="3" applyFont="1" applyFill="1" applyBorder="1"/>
    <xf numFmtId="0" fontId="6" fillId="0" borderId="17" xfId="3" applyFont="1" applyFill="1" applyBorder="1"/>
    <xf numFmtId="0" fontId="6" fillId="0" borderId="18" xfId="3" applyFont="1" applyFill="1" applyBorder="1"/>
    <xf numFmtId="0" fontId="16" fillId="2" borderId="20" xfId="3" applyFont="1" applyFill="1" applyBorder="1"/>
    <xf numFmtId="0" fontId="16" fillId="2" borderId="0" xfId="3" applyFont="1" applyFill="1" applyBorder="1"/>
    <xf numFmtId="0" fontId="15" fillId="0" borderId="0" xfId="3" applyFont="1" applyAlignment="1">
      <alignment vertical="center" wrapText="1"/>
    </xf>
    <xf numFmtId="0" fontId="5" fillId="0" borderId="0" xfId="3" applyAlignment="1">
      <alignment textRotation="90"/>
    </xf>
    <xf numFmtId="0" fontId="5" fillId="0" borderId="0" xfId="3" applyFill="1"/>
    <xf numFmtId="0" fontId="16" fillId="2" borderId="19" xfId="3" applyFont="1" applyFill="1" applyBorder="1"/>
    <xf numFmtId="0" fontId="1" fillId="2" borderId="0" xfId="1" applyFill="1" applyBorder="1" applyAlignment="1">
      <alignment wrapText="1"/>
    </xf>
    <xf numFmtId="0" fontId="16" fillId="0" borderId="0" xfId="3" applyFont="1" applyAlignment="1"/>
    <xf numFmtId="0" fontId="0" fillId="2" borderId="24" xfId="0" applyFill="1" applyBorder="1"/>
    <xf numFmtId="0" fontId="0" fillId="2" borderId="0" xfId="0" applyFill="1" applyBorder="1"/>
    <xf numFmtId="0" fontId="0" fillId="2" borderId="25" xfId="0" applyFill="1" applyBorder="1"/>
    <xf numFmtId="0" fontId="0" fillId="2" borderId="26" xfId="0" applyFill="1" applyBorder="1"/>
    <xf numFmtId="0" fontId="0" fillId="2" borderId="27" xfId="0" applyFill="1" applyBorder="1"/>
    <xf numFmtId="0" fontId="0" fillId="2" borderId="28" xfId="0" applyFill="1" applyBorder="1"/>
    <xf numFmtId="0" fontId="23" fillId="2" borderId="0" xfId="5" applyFont="1" applyFill="1" applyBorder="1"/>
    <xf numFmtId="0" fontId="24" fillId="0" borderId="0" xfId="5" applyFont="1"/>
    <xf numFmtId="0" fontId="7" fillId="2" borderId="6" xfId="3" applyFont="1" applyFill="1" applyBorder="1"/>
    <xf numFmtId="0" fontId="25" fillId="0" borderId="0" xfId="3" applyFont="1"/>
    <xf numFmtId="0" fontId="25" fillId="2" borderId="0" xfId="3" applyFont="1" applyFill="1" applyBorder="1"/>
    <xf numFmtId="0" fontId="25" fillId="2" borderId="4" xfId="3" applyFont="1" applyFill="1" applyBorder="1"/>
    <xf numFmtId="0" fontId="26" fillId="0" borderId="0" xfId="3" applyFont="1"/>
    <xf numFmtId="0" fontId="16" fillId="0" borderId="21" xfId="3" applyFont="1" applyFill="1" applyBorder="1" applyAlignment="1">
      <alignment horizontal="center"/>
    </xf>
    <xf numFmtId="0" fontId="16" fillId="0" borderId="22" xfId="3" applyFont="1" applyFill="1" applyBorder="1" applyAlignment="1">
      <alignment horizontal="center"/>
    </xf>
    <xf numFmtId="0" fontId="16" fillId="0" borderId="23" xfId="3" applyFont="1" applyFill="1" applyBorder="1" applyAlignment="1">
      <alignment horizontal="center"/>
    </xf>
    <xf numFmtId="0" fontId="16" fillId="0" borderId="24" xfId="3" applyFont="1" applyFill="1" applyBorder="1" applyAlignment="1">
      <alignment horizontal="center"/>
    </xf>
    <xf numFmtId="0" fontId="16" fillId="0" borderId="0" xfId="3" applyFont="1" applyFill="1" applyBorder="1" applyAlignment="1">
      <alignment horizontal="center"/>
    </xf>
    <xf numFmtId="0" fontId="16" fillId="0" borderId="25" xfId="3" applyFont="1" applyFill="1" applyBorder="1" applyAlignment="1">
      <alignment horizontal="center"/>
    </xf>
    <xf numFmtId="0" fontId="16" fillId="0" borderId="26" xfId="3" applyFont="1" applyFill="1" applyBorder="1" applyAlignment="1">
      <alignment horizontal="center"/>
    </xf>
    <xf numFmtId="0" fontId="16" fillId="0" borderId="27" xfId="3" applyFont="1" applyFill="1" applyBorder="1" applyAlignment="1">
      <alignment horizontal="center"/>
    </xf>
    <xf numFmtId="0" fontId="16" fillId="0" borderId="28" xfId="3" applyFont="1" applyFill="1" applyBorder="1" applyAlignment="1">
      <alignment horizontal="center"/>
    </xf>
    <xf numFmtId="0" fontId="16" fillId="0" borderId="29" xfId="3" applyFont="1" applyFill="1" applyBorder="1"/>
    <xf numFmtId="0" fontId="16" fillId="0" borderId="30" xfId="3" applyFont="1" applyFill="1" applyBorder="1"/>
    <xf numFmtId="0" fontId="16" fillId="0" borderId="30" xfId="3" applyFont="1" applyFill="1" applyBorder="1" applyAlignment="1">
      <alignment horizontal="center"/>
    </xf>
    <xf numFmtId="0" fontId="16" fillId="0" borderId="32" xfId="3" applyFont="1" applyFill="1" applyBorder="1" applyAlignment="1">
      <alignment horizontal="center"/>
    </xf>
    <xf numFmtId="0" fontId="16" fillId="0" borderId="31" xfId="3" applyFont="1" applyFill="1" applyBorder="1" applyAlignment="1">
      <alignment horizontal="center"/>
    </xf>
    <xf numFmtId="0" fontId="16" fillId="0" borderId="29" xfId="3" applyFont="1" applyBorder="1"/>
    <xf numFmtId="0" fontId="18" fillId="0" borderId="29" xfId="3" applyFont="1" applyFill="1" applyBorder="1"/>
    <xf numFmtId="0" fontId="19" fillId="0" borderId="29" xfId="6" applyFont="1" applyFill="1" applyBorder="1" applyAlignment="1"/>
    <xf numFmtId="0" fontId="16" fillId="0" borderId="33" xfId="3" applyFont="1" applyBorder="1" applyAlignment="1">
      <alignment horizontal="center"/>
    </xf>
    <xf numFmtId="0" fontId="16" fillId="0" borderId="34" xfId="3" applyFont="1" applyBorder="1" applyAlignment="1">
      <alignment horizontal="center"/>
    </xf>
    <xf numFmtId="0" fontId="16" fillId="2" borderId="24" xfId="0" applyFont="1" applyFill="1" applyBorder="1"/>
    <xf numFmtId="0" fontId="16" fillId="2" borderId="0" xfId="0" applyFont="1" applyFill="1" applyBorder="1"/>
    <xf numFmtId="0" fontId="16" fillId="2" borderId="25" xfId="0" applyFont="1" applyFill="1" applyBorder="1"/>
    <xf numFmtId="0" fontId="16" fillId="0" borderId="29" xfId="3" applyFont="1" applyFill="1" applyBorder="1" applyAlignment="1">
      <alignment horizontal="center"/>
    </xf>
    <xf numFmtId="0" fontId="10" fillId="4" borderId="0" xfId="5" applyFont="1" applyFill="1"/>
    <xf numFmtId="0" fontId="16" fillId="2" borderId="0" xfId="1" applyFont="1" applyFill="1" applyBorder="1" applyAlignment="1">
      <alignment wrapText="1"/>
    </xf>
    <xf numFmtId="0" fontId="16" fillId="4" borderId="0" xfId="3" applyNumberFormat="1" applyFont="1" applyFill="1" applyBorder="1" applyAlignment="1">
      <alignment horizontal="center"/>
    </xf>
    <xf numFmtId="0" fontId="16" fillId="4" borderId="24" xfId="3" applyFont="1" applyFill="1" applyBorder="1" applyAlignment="1">
      <alignment horizontal="center"/>
    </xf>
    <xf numFmtId="0" fontId="16" fillId="4" borderId="0" xfId="3" applyFont="1" applyFill="1" applyBorder="1" applyAlignment="1">
      <alignment horizontal="center"/>
    </xf>
    <xf numFmtId="0" fontId="16" fillId="4" borderId="25" xfId="3" applyFont="1" applyFill="1" applyBorder="1" applyAlignment="1">
      <alignment horizontal="center"/>
    </xf>
    <xf numFmtId="164" fontId="16" fillId="4" borderId="34" xfId="3" applyNumberFormat="1" applyFont="1" applyFill="1" applyBorder="1" applyAlignment="1">
      <alignment horizontal="center"/>
    </xf>
    <xf numFmtId="0" fontId="16" fillId="4" borderId="29" xfId="3" applyFont="1" applyFill="1" applyBorder="1"/>
    <xf numFmtId="0" fontId="16" fillId="0" borderId="24" xfId="3" applyNumberFormat="1" applyFont="1" applyBorder="1" applyAlignment="1">
      <alignment horizontal="center"/>
    </xf>
    <xf numFmtId="0" fontId="16" fillId="0" borderId="25" xfId="3" applyNumberFormat="1" applyFont="1" applyBorder="1" applyAlignment="1">
      <alignment horizontal="center"/>
    </xf>
    <xf numFmtId="0" fontId="16" fillId="4" borderId="24" xfId="3" applyNumberFormat="1" applyFont="1" applyFill="1" applyBorder="1" applyAlignment="1">
      <alignment horizontal="center"/>
    </xf>
    <xf numFmtId="0" fontId="16" fillId="4" borderId="25" xfId="3" applyNumberFormat="1" applyFont="1" applyFill="1" applyBorder="1" applyAlignment="1">
      <alignment horizontal="center"/>
    </xf>
    <xf numFmtId="0" fontId="16" fillId="0" borderId="33" xfId="3" applyFont="1" applyBorder="1"/>
    <xf numFmtId="0" fontId="16" fillId="0" borderId="34" xfId="3" applyFont="1" applyBorder="1" applyAlignment="1">
      <alignment horizontal="left"/>
    </xf>
    <xf numFmtId="14" fontId="16" fillId="0" borderId="34" xfId="3" applyNumberFormat="1" applyFont="1" applyBorder="1" applyAlignment="1">
      <alignment horizontal="center"/>
    </xf>
    <xf numFmtId="0" fontId="16" fillId="4" borderId="34" xfId="3" applyFont="1" applyFill="1" applyBorder="1"/>
    <xf numFmtId="0" fontId="16" fillId="0" borderId="34" xfId="3" applyFont="1" applyBorder="1"/>
    <xf numFmtId="0" fontId="16" fillId="0" borderId="35" xfId="3" applyFont="1" applyBorder="1"/>
    <xf numFmtId="0" fontId="16" fillId="5" borderId="37" xfId="3" applyFont="1" applyFill="1" applyBorder="1"/>
    <xf numFmtId="0" fontId="16" fillId="5" borderId="38" xfId="3" applyFont="1" applyFill="1" applyBorder="1"/>
    <xf numFmtId="0" fontId="16" fillId="5" borderId="39" xfId="3" applyFont="1" applyFill="1" applyBorder="1"/>
    <xf numFmtId="0" fontId="16" fillId="5" borderId="0" xfId="3" applyFont="1" applyFill="1" applyBorder="1"/>
    <xf numFmtId="0" fontId="16" fillId="5" borderId="40" xfId="3" applyFont="1" applyFill="1" applyBorder="1"/>
    <xf numFmtId="0" fontId="16" fillId="5" borderId="41" xfId="3" applyFont="1" applyFill="1" applyBorder="1"/>
    <xf numFmtId="0" fontId="1" fillId="2" borderId="42" xfId="1" applyFont="1" applyFill="1" applyBorder="1"/>
    <xf numFmtId="0" fontId="1" fillId="2" borderId="43" xfId="1" applyFont="1" applyFill="1" applyBorder="1"/>
    <xf numFmtId="0" fontId="15" fillId="6" borderId="30" xfId="3" applyFont="1" applyFill="1" applyBorder="1" applyAlignment="1"/>
    <xf numFmtId="49" fontId="17" fillId="6" borderId="26" xfId="3" applyNumberFormat="1" applyFont="1" applyFill="1" applyBorder="1" applyAlignment="1">
      <alignment horizontal="center"/>
    </xf>
    <xf numFmtId="49" fontId="17" fillId="6" borderId="27" xfId="3" applyNumberFormat="1" applyFont="1" applyFill="1" applyBorder="1" applyAlignment="1">
      <alignment horizontal="center"/>
    </xf>
    <xf numFmtId="49" fontId="17" fillId="6" borderId="28" xfId="3" applyNumberFormat="1" applyFont="1" applyFill="1" applyBorder="1" applyAlignment="1">
      <alignment horizontal="center"/>
    </xf>
    <xf numFmtId="0" fontId="16" fillId="6" borderId="33" xfId="3" applyFont="1" applyFill="1" applyBorder="1"/>
    <xf numFmtId="0" fontId="16" fillId="6" borderId="29" xfId="3" applyFont="1" applyFill="1" applyBorder="1"/>
    <xf numFmtId="0" fontId="16" fillId="6" borderId="29" xfId="3" applyFont="1" applyFill="1" applyBorder="1" applyAlignment="1">
      <alignment horizontal="right"/>
    </xf>
    <xf numFmtId="0" fontId="16" fillId="6" borderId="29" xfId="3" applyFont="1" applyFill="1" applyBorder="1" applyAlignment="1">
      <alignment horizontal="center"/>
    </xf>
    <xf numFmtId="2" fontId="16" fillId="0" borderId="0" xfId="3" applyNumberFormat="1" applyFont="1"/>
    <xf numFmtId="0" fontId="1" fillId="2" borderId="19" xfId="1" applyFont="1" applyFill="1" applyBorder="1" applyAlignment="1">
      <alignment wrapText="1"/>
    </xf>
    <xf numFmtId="0" fontId="16" fillId="2" borderId="0" xfId="1" applyFont="1" applyFill="1" applyBorder="1" applyAlignment="1">
      <alignment vertical="top" wrapText="1"/>
    </xf>
    <xf numFmtId="0" fontId="4" fillId="2" borderId="0" xfId="2" applyFill="1" applyBorder="1" applyAlignment="1" applyProtection="1"/>
    <xf numFmtId="0" fontId="0" fillId="0" borderId="0" xfId="0"/>
    <xf numFmtId="0" fontId="1" fillId="0" borderId="29" xfId="1" applyBorder="1"/>
    <xf numFmtId="0" fontId="1" fillId="4" borderId="29" xfId="1" applyFill="1" applyBorder="1"/>
    <xf numFmtId="0" fontId="3" fillId="7" borderId="29" xfId="1" applyFont="1" applyFill="1" applyBorder="1" applyAlignment="1">
      <alignment vertical="center"/>
    </xf>
    <xf numFmtId="0" fontId="4" fillId="2" borderId="0" xfId="2" applyFill="1" applyBorder="1" applyAlignment="1" applyProtection="1">
      <alignment wrapText="1"/>
    </xf>
    <xf numFmtId="0" fontId="1" fillId="7" borderId="29" xfId="1" applyFont="1" applyFill="1" applyBorder="1" applyAlignment="1">
      <alignment horizontal="center"/>
    </xf>
    <xf numFmtId="14" fontId="6" fillId="7" borderId="29" xfId="3" applyNumberFormat="1" applyFont="1" applyFill="1" applyBorder="1" applyAlignment="1">
      <alignment vertical="center" wrapText="1"/>
    </xf>
    <xf numFmtId="0" fontId="10" fillId="0" borderId="29" xfId="5" applyFont="1" applyBorder="1"/>
    <xf numFmtId="0" fontId="10" fillId="0" borderId="29" xfId="5" applyFont="1" applyFill="1" applyBorder="1"/>
    <xf numFmtId="0" fontId="10" fillId="3" borderId="29" xfId="5" applyFont="1" applyFill="1" applyBorder="1"/>
    <xf numFmtId="0" fontId="11" fillId="0" borderId="29" xfId="5" applyFont="1" applyBorder="1" applyAlignment="1">
      <alignment horizontal="center"/>
    </xf>
    <xf numFmtId="0" fontId="11" fillId="0" borderId="29" xfId="5" applyFont="1" applyBorder="1"/>
    <xf numFmtId="0" fontId="10" fillId="0" borderId="29" xfId="5" applyFont="1" applyBorder="1" applyAlignment="1">
      <alignment horizontal="center"/>
    </xf>
    <xf numFmtId="0" fontId="10" fillId="4" borderId="29" xfId="5" applyFont="1" applyFill="1" applyBorder="1"/>
    <xf numFmtId="0" fontId="10" fillId="4" borderId="29" xfId="5" applyFont="1" applyFill="1" applyBorder="1" applyAlignment="1">
      <alignment horizontal="center"/>
    </xf>
    <xf numFmtId="0" fontId="11" fillId="4" borderId="29" xfId="5" applyFont="1" applyFill="1" applyBorder="1" applyAlignment="1">
      <alignment horizontal="center"/>
    </xf>
    <xf numFmtId="0" fontId="11" fillId="4" borderId="29" xfId="5" applyFont="1" applyFill="1" applyBorder="1"/>
    <xf numFmtId="0" fontId="16" fillId="0" borderId="24" xfId="3" applyFont="1" applyBorder="1" applyAlignment="1">
      <alignment horizontal="center"/>
    </xf>
    <xf numFmtId="0" fontId="16" fillId="0" borderId="0" xfId="3" applyFont="1" applyBorder="1" applyAlignment="1">
      <alignment horizontal="center"/>
    </xf>
    <xf numFmtId="0" fontId="16" fillId="0" borderId="25" xfId="3" applyFont="1" applyBorder="1" applyAlignment="1">
      <alignment horizontal="center"/>
    </xf>
    <xf numFmtId="0" fontId="16" fillId="0" borderId="26" xfId="3" applyFont="1" applyBorder="1" applyAlignment="1">
      <alignment horizontal="center"/>
    </xf>
    <xf numFmtId="0" fontId="16" fillId="0" borderId="27" xfId="3" applyFont="1" applyBorder="1" applyAlignment="1">
      <alignment horizontal="center"/>
    </xf>
    <xf numFmtId="0" fontId="16" fillId="0" borderId="28" xfId="3" applyFont="1" applyBorder="1" applyAlignment="1">
      <alignment horizontal="center"/>
    </xf>
    <xf numFmtId="0" fontId="16" fillId="4" borderId="34" xfId="3" applyFont="1" applyFill="1" applyBorder="1" applyAlignment="1">
      <alignment horizontal="center"/>
    </xf>
    <xf numFmtId="0" fontId="16" fillId="0" borderId="33" xfId="3" applyFont="1" applyFill="1" applyBorder="1" applyAlignment="1">
      <alignment horizontal="center"/>
    </xf>
    <xf numFmtId="0" fontId="6" fillId="0" borderId="33" xfId="3" applyFont="1" applyFill="1" applyBorder="1" applyAlignment="1">
      <alignment horizontal="center"/>
    </xf>
    <xf numFmtId="0" fontId="16" fillId="0" borderId="34" xfId="3" applyFont="1" applyFill="1" applyBorder="1" applyAlignment="1">
      <alignment horizontal="center"/>
    </xf>
    <xf numFmtId="0" fontId="1" fillId="0" borderId="21" xfId="1" applyBorder="1" applyAlignment="1">
      <alignment horizontal="center"/>
    </xf>
    <xf numFmtId="0" fontId="1" fillId="0" borderId="22" xfId="1" applyBorder="1" applyAlignment="1">
      <alignment horizontal="center"/>
    </xf>
    <xf numFmtId="0" fontId="1" fillId="0" borderId="23" xfId="1" applyBorder="1" applyAlignment="1">
      <alignment horizontal="center"/>
    </xf>
    <xf numFmtId="0" fontId="1" fillId="4" borderId="24" xfId="1" applyFill="1" applyBorder="1" applyAlignment="1">
      <alignment horizontal="center"/>
    </xf>
    <xf numFmtId="0" fontId="1" fillId="4" borderId="0" xfId="1" applyFill="1" applyBorder="1" applyAlignment="1">
      <alignment horizontal="center"/>
    </xf>
    <xf numFmtId="0" fontId="1" fillId="4" borderId="25" xfId="1" applyFill="1" applyBorder="1" applyAlignment="1">
      <alignment horizontal="center"/>
    </xf>
    <xf numFmtId="0" fontId="1" fillId="0" borderId="24" xfId="1" applyBorder="1" applyAlignment="1">
      <alignment horizontal="center"/>
    </xf>
    <xf numFmtId="0" fontId="1" fillId="0" borderId="0" xfId="1" applyBorder="1" applyAlignment="1">
      <alignment horizontal="center"/>
    </xf>
    <xf numFmtId="0" fontId="1" fillId="0" borderId="25" xfId="1" applyBorder="1" applyAlignment="1">
      <alignment horizontal="center"/>
    </xf>
    <xf numFmtId="0" fontId="1" fillId="4" borderId="0" xfId="1" applyFill="1" applyAlignment="1">
      <alignment horizontal="center"/>
    </xf>
    <xf numFmtId="0" fontId="0" fillId="0" borderId="33" xfId="0" applyBorder="1"/>
    <xf numFmtId="0" fontId="0" fillId="0" borderId="34" xfId="0" applyBorder="1"/>
    <xf numFmtId="0" fontId="0" fillId="0" borderId="35" xfId="0" applyBorder="1"/>
    <xf numFmtId="0" fontId="0" fillId="0" borderId="0" xfId="0"/>
    <xf numFmtId="0" fontId="0" fillId="0" borderId="22" xfId="0" applyFill="1" applyBorder="1"/>
    <xf numFmtId="0" fontId="3" fillId="7" borderId="29" xfId="4" applyFont="1" applyFill="1" applyBorder="1" applyAlignment="1">
      <alignment vertical="center"/>
    </xf>
    <xf numFmtId="0" fontId="1" fillId="7" borderId="0" xfId="4" applyFill="1"/>
    <xf numFmtId="0" fontId="0" fillId="8" borderId="22" xfId="0" applyFill="1" applyBorder="1"/>
    <xf numFmtId="0" fontId="0" fillId="9" borderId="22" xfId="0" applyFill="1" applyBorder="1"/>
    <xf numFmtId="0" fontId="0" fillId="10" borderId="0" xfId="0" applyFill="1" applyBorder="1"/>
    <xf numFmtId="0" fontId="0" fillId="11" borderId="22" xfId="0" applyFill="1" applyBorder="1"/>
    <xf numFmtId="0" fontId="0" fillId="11" borderId="23" xfId="0" applyFill="1" applyBorder="1"/>
    <xf numFmtId="0" fontId="0" fillId="11" borderId="0" xfId="0" applyFill="1" applyBorder="1"/>
    <xf numFmtId="0" fontId="0" fillId="8" borderId="0" xfId="0" applyFill="1" applyBorder="1"/>
    <xf numFmtId="0" fontId="0" fillId="9" borderId="0" xfId="0" applyFill="1" applyBorder="1"/>
    <xf numFmtId="0" fontId="0" fillId="0" borderId="0" xfId="0" applyFill="1" applyBorder="1"/>
    <xf numFmtId="0" fontId="0" fillId="0" borderId="23" xfId="0" applyFill="1" applyBorder="1"/>
    <xf numFmtId="0" fontId="0" fillId="0" borderId="0" xfId="0" applyFill="1"/>
    <xf numFmtId="0" fontId="4" fillId="2" borderId="0" xfId="2" applyFill="1" applyBorder="1" applyAlignment="1" applyProtection="1"/>
    <xf numFmtId="14" fontId="6" fillId="0" borderId="29" xfId="3" applyNumberFormat="1" applyFont="1" applyBorder="1"/>
    <xf numFmtId="14" fontId="6" fillId="4" borderId="29" xfId="3" applyNumberFormat="1" applyFont="1" applyFill="1" applyBorder="1"/>
    <xf numFmtId="0" fontId="0" fillId="7" borderId="22" xfId="0" applyFill="1" applyBorder="1" applyAlignment="1">
      <alignment vertical="center" wrapText="1"/>
    </xf>
    <xf numFmtId="0" fontId="0" fillId="7" borderId="23" xfId="0" applyFill="1" applyBorder="1" applyAlignment="1">
      <alignment vertical="center" wrapText="1"/>
    </xf>
    <xf numFmtId="0" fontId="0" fillId="7" borderId="0" xfId="0" applyFill="1" applyBorder="1" applyAlignment="1">
      <alignment vertical="center" wrapText="1"/>
    </xf>
    <xf numFmtId="0" fontId="0" fillId="7" borderId="25" xfId="0" applyFill="1" applyBorder="1" applyAlignment="1">
      <alignment vertical="center" wrapText="1"/>
    </xf>
    <xf numFmtId="0" fontId="0" fillId="7" borderId="27" xfId="0" applyFill="1" applyBorder="1" applyAlignment="1">
      <alignment vertical="center" wrapText="1"/>
    </xf>
    <xf numFmtId="0" fontId="0" fillId="7" borderId="28" xfId="0" applyFill="1" applyBorder="1" applyAlignment="1">
      <alignment vertical="center" wrapText="1"/>
    </xf>
    <xf numFmtId="0" fontId="4" fillId="7" borderId="33" xfId="2" applyFill="1" applyBorder="1" applyAlignment="1" applyProtection="1">
      <alignment horizontal="center" textRotation="90"/>
    </xf>
    <xf numFmtId="0" fontId="0" fillId="7" borderId="22" xfId="0" applyFill="1" applyBorder="1" applyAlignment="1">
      <alignment textRotation="90"/>
    </xf>
    <xf numFmtId="0" fontId="0" fillId="7" borderId="22" xfId="0" applyFill="1" applyBorder="1"/>
    <xf numFmtId="0" fontId="0" fillId="7" borderId="31" xfId="0" applyFill="1" applyBorder="1"/>
    <xf numFmtId="0" fontId="0" fillId="7" borderId="0" xfId="0" applyFill="1"/>
    <xf numFmtId="0" fontId="0" fillId="7" borderId="29" xfId="0" applyFill="1" applyBorder="1" applyAlignment="1">
      <alignment horizontal="center"/>
    </xf>
    <xf numFmtId="0" fontId="0" fillId="7" borderId="35" xfId="0" applyFill="1" applyBorder="1"/>
    <xf numFmtId="0" fontId="0" fillId="7" borderId="35" xfId="0" applyFill="1"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18" fillId="2" borderId="0" xfId="0" applyFont="1" applyFill="1" applyBorder="1"/>
    <xf numFmtId="49" fontId="16" fillId="0" borderId="0" xfId="0" applyNumberFormat="1" applyFont="1" applyFill="1" applyBorder="1"/>
    <xf numFmtId="0" fontId="0" fillId="0" borderId="0" xfId="0"/>
    <xf numFmtId="0" fontId="0" fillId="0" borderId="0" xfId="0"/>
    <xf numFmtId="0" fontId="18" fillId="0" borderId="0" xfId="0" applyFont="1" applyFill="1" applyBorder="1"/>
    <xf numFmtId="0" fontId="30" fillId="0" borderId="0" xfId="0" applyFont="1"/>
    <xf numFmtId="0" fontId="1" fillId="2" borderId="42" xfId="1" applyFont="1" applyFill="1" applyBorder="1" applyAlignment="1">
      <alignment horizontal="left" wrapText="1"/>
    </xf>
    <xf numFmtId="0" fontId="16" fillId="5" borderId="45" xfId="3" applyFont="1" applyFill="1" applyBorder="1"/>
    <xf numFmtId="0" fontId="16" fillId="5" borderId="46" xfId="3" applyFont="1" applyFill="1" applyBorder="1"/>
    <xf numFmtId="0" fontId="16" fillId="0" borderId="0" xfId="3" applyFont="1" applyFill="1" applyBorder="1"/>
    <xf numFmtId="0" fontId="16" fillId="5" borderId="47" xfId="3" applyFont="1" applyFill="1" applyBorder="1"/>
    <xf numFmtId="0" fontId="16" fillId="5" borderId="0" xfId="3" applyFont="1" applyFill="1" applyBorder="1" applyAlignment="1">
      <alignment horizontal="left" wrapText="1"/>
    </xf>
    <xf numFmtId="0" fontId="29" fillId="2" borderId="0" xfId="0" applyFont="1" applyFill="1" applyBorder="1" applyAlignment="1">
      <alignment wrapText="1"/>
    </xf>
    <xf numFmtId="14" fontId="6" fillId="0" borderId="29" xfId="3" applyNumberFormat="1" applyFont="1" applyFill="1" applyBorder="1"/>
    <xf numFmtId="0" fontId="3" fillId="6" borderId="0" xfId="1" applyFont="1" applyFill="1" applyBorder="1" applyAlignment="1">
      <alignment horizontal="center" vertical="center" wrapText="1"/>
    </xf>
    <xf numFmtId="0" fontId="16" fillId="0" borderId="24" xfId="3" applyFont="1" applyBorder="1"/>
    <xf numFmtId="0" fontId="16" fillId="0" borderId="34" xfId="3" applyFont="1" applyFill="1" applyBorder="1"/>
    <xf numFmtId="0" fontId="16" fillId="4" borderId="30" xfId="3" applyFont="1" applyFill="1" applyBorder="1"/>
    <xf numFmtId="0" fontId="16" fillId="4" borderId="35" xfId="3" applyFont="1" applyFill="1" applyBorder="1" applyAlignment="1">
      <alignment horizontal="center"/>
    </xf>
    <xf numFmtId="0" fontId="16" fillId="4" borderId="26" xfId="3" applyFont="1" applyFill="1" applyBorder="1" applyAlignment="1">
      <alignment horizontal="center"/>
    </xf>
    <xf numFmtId="0" fontId="16" fillId="4" borderId="27" xfId="3" applyFont="1" applyFill="1" applyBorder="1" applyAlignment="1">
      <alignment horizontal="center"/>
    </xf>
    <xf numFmtId="0" fontId="16" fillId="4" borderId="28" xfId="3" applyFont="1" applyFill="1" applyBorder="1" applyAlignment="1">
      <alignment horizontal="center"/>
    </xf>
    <xf numFmtId="0" fontId="15" fillId="6" borderId="22" xfId="3" applyFont="1" applyFill="1" applyBorder="1" applyAlignment="1">
      <alignment horizontal="center" wrapText="1"/>
    </xf>
    <xf numFmtId="164" fontId="16" fillId="0" borderId="33" xfId="3" applyNumberFormat="1" applyFont="1" applyFill="1" applyBorder="1" applyAlignment="1">
      <alignment horizontal="center"/>
    </xf>
    <xf numFmtId="164" fontId="16" fillId="0" borderId="34" xfId="3" applyNumberFormat="1" applyFont="1" applyFill="1" applyBorder="1" applyAlignment="1">
      <alignment horizontal="center"/>
    </xf>
    <xf numFmtId="164" fontId="16" fillId="0" borderId="35" xfId="3" applyNumberFormat="1" applyFont="1" applyFill="1" applyBorder="1" applyAlignment="1">
      <alignment horizontal="center"/>
    </xf>
    <xf numFmtId="0" fontId="33" fillId="0" borderId="0" xfId="1" applyFont="1" applyAlignment="1">
      <alignment vertical="center"/>
    </xf>
    <xf numFmtId="0" fontId="15" fillId="6" borderId="32" xfId="3" applyFont="1" applyFill="1" applyBorder="1" applyAlignment="1"/>
    <xf numFmtId="0" fontId="15" fillId="6" borderId="31" xfId="3" applyFont="1" applyFill="1" applyBorder="1" applyAlignment="1"/>
    <xf numFmtId="0" fontId="17" fillId="6" borderId="30" xfId="3" applyFont="1" applyFill="1" applyBorder="1" applyAlignment="1"/>
    <xf numFmtId="0" fontId="17" fillId="6" borderId="32" xfId="3" applyFont="1" applyFill="1" applyBorder="1" applyAlignment="1"/>
    <xf numFmtId="0" fontId="17" fillId="6" borderId="31" xfId="3" applyFont="1" applyFill="1" applyBorder="1" applyAlignment="1"/>
    <xf numFmtId="0" fontId="33" fillId="0" borderId="20" xfId="3" applyFont="1" applyBorder="1" applyAlignment="1">
      <alignment vertical="center"/>
    </xf>
    <xf numFmtId="0" fontId="5" fillId="0" borderId="0" xfId="3" applyFill="1" applyBorder="1"/>
    <xf numFmtId="2" fontId="5" fillId="0" borderId="0" xfId="3" applyNumberFormat="1" applyFill="1" applyBorder="1"/>
    <xf numFmtId="2" fontId="5" fillId="0" borderId="0" xfId="3" applyNumberFormat="1" applyFont="1" applyFill="1" applyBorder="1"/>
    <xf numFmtId="0" fontId="34" fillId="0" borderId="34" xfId="3" applyFont="1" applyBorder="1"/>
    <xf numFmtId="0" fontId="34" fillId="0" borderId="0" xfId="3" applyFont="1"/>
    <xf numFmtId="0" fontId="0" fillId="0" borderId="0" xfId="0"/>
    <xf numFmtId="0" fontId="0" fillId="0" borderId="24" xfId="0" applyBorder="1" applyAlignment="1">
      <alignment horizontal="center"/>
    </xf>
    <xf numFmtId="0" fontId="0" fillId="0" borderId="25" xfId="0" applyBorder="1" applyAlignment="1">
      <alignment horizontal="center"/>
    </xf>
    <xf numFmtId="0" fontId="10" fillId="12" borderId="0" xfId="5" applyFont="1" applyFill="1" applyBorder="1"/>
    <xf numFmtId="0" fontId="5" fillId="12" borderId="0" xfId="5" applyFill="1" applyBorder="1"/>
    <xf numFmtId="0" fontId="4" fillId="2" borderId="0" xfId="2" applyFill="1" applyBorder="1" applyAlignment="1" applyProtection="1"/>
    <xf numFmtId="0" fontId="0" fillId="0" borderId="0" xfId="0"/>
    <xf numFmtId="0" fontId="16" fillId="6" borderId="22" xfId="3" applyFont="1" applyFill="1" applyBorder="1"/>
    <xf numFmtId="0" fontId="16" fillId="6" borderId="23" xfId="3" applyFont="1" applyFill="1" applyBorder="1"/>
    <xf numFmtId="0" fontId="0" fillId="0" borderId="0" xfId="0"/>
    <xf numFmtId="0" fontId="16" fillId="2" borderId="0" xfId="1" applyFont="1" applyFill="1" applyBorder="1" applyAlignment="1">
      <alignment horizontal="center" vertical="top" wrapText="1"/>
    </xf>
    <xf numFmtId="0" fontId="4" fillId="0" borderId="0" xfId="2" applyFill="1" applyAlignment="1" applyProtection="1"/>
    <xf numFmtId="0" fontId="16" fillId="6" borderId="22" xfId="3" applyFont="1" applyFill="1" applyBorder="1" applyAlignment="1">
      <alignment wrapText="1"/>
    </xf>
    <xf numFmtId="0" fontId="16" fillId="6" borderId="0" xfId="3" applyFont="1" applyFill="1" applyBorder="1"/>
    <xf numFmtId="2" fontId="0" fillId="0" borderId="34" xfId="0" applyNumberFormat="1" applyBorder="1"/>
    <xf numFmtId="0" fontId="0" fillId="4" borderId="34" xfId="0" applyFill="1" applyBorder="1"/>
    <xf numFmtId="2" fontId="0" fillId="4" borderId="34" xfId="0" applyNumberFormat="1" applyFill="1" applyBorder="1"/>
    <xf numFmtId="0" fontId="16" fillId="2" borderId="6" xfId="3" applyFont="1" applyFill="1" applyBorder="1"/>
    <xf numFmtId="0" fontId="16" fillId="2" borderId="7" xfId="3" applyFont="1" applyFill="1" applyBorder="1"/>
    <xf numFmtId="0" fontId="29" fillId="0" borderId="0" xfId="3" applyFont="1"/>
    <xf numFmtId="0" fontId="4" fillId="0" borderId="0" xfId="2" applyAlignment="1" applyProtection="1"/>
    <xf numFmtId="0" fontId="3" fillId="7" borderId="30" xfId="1" applyFont="1" applyFill="1" applyBorder="1" applyAlignment="1">
      <alignment vertical="center" wrapText="1"/>
    </xf>
    <xf numFmtId="0" fontId="3" fillId="7" borderId="32" xfId="1" applyFont="1" applyFill="1" applyBorder="1" applyAlignment="1">
      <alignment vertical="center" wrapText="1"/>
    </xf>
    <xf numFmtId="0" fontId="3" fillId="7" borderId="31" xfId="1" applyFont="1" applyFill="1" applyBorder="1" applyAlignment="1">
      <alignment vertical="center" wrapText="1"/>
    </xf>
    <xf numFmtId="0" fontId="4" fillId="2" borderId="0" xfId="2" applyFill="1" applyBorder="1" applyAlignment="1" applyProtection="1"/>
    <xf numFmtId="0" fontId="1" fillId="4" borderId="27" xfId="1" applyFill="1" applyBorder="1" applyAlignment="1">
      <alignment horizontal="center"/>
    </xf>
    <xf numFmtId="0" fontId="1" fillId="4" borderId="28" xfId="1" applyFill="1" applyBorder="1" applyAlignment="1">
      <alignment horizontal="center"/>
    </xf>
    <xf numFmtId="0" fontId="1" fillId="0" borderId="0" xfId="1" applyFill="1"/>
    <xf numFmtId="0" fontId="1" fillId="0" borderId="0" xfId="1" applyFill="1" applyAlignment="1">
      <alignment horizontal="center"/>
    </xf>
    <xf numFmtId="0" fontId="0" fillId="4" borderId="0" xfId="0" applyFill="1"/>
    <xf numFmtId="0" fontId="4" fillId="13" borderId="0" xfId="2" applyFill="1" applyBorder="1" applyAlignment="1" applyProtection="1"/>
    <xf numFmtId="0" fontId="0" fillId="14" borderId="0" xfId="0" applyFill="1" applyBorder="1"/>
    <xf numFmtId="0" fontId="37" fillId="0" borderId="21" xfId="3" applyFont="1" applyFill="1" applyBorder="1" applyAlignment="1">
      <alignment horizontal="center"/>
    </xf>
    <xf numFmtId="0" fontId="37" fillId="0" borderId="22" xfId="3" applyFont="1" applyFill="1" applyBorder="1" applyAlignment="1">
      <alignment horizontal="center"/>
    </xf>
    <xf numFmtId="0" fontId="37" fillId="4" borderId="0" xfId="3" applyFont="1" applyFill="1" applyBorder="1" applyAlignment="1">
      <alignment horizontal="center"/>
    </xf>
    <xf numFmtId="0" fontId="37" fillId="0" borderId="0" xfId="3" applyFont="1" applyFill="1" applyBorder="1" applyAlignment="1">
      <alignment horizontal="center"/>
    </xf>
    <xf numFmtId="0" fontId="37" fillId="4" borderId="24" xfId="3" applyFont="1" applyFill="1" applyBorder="1" applyAlignment="1">
      <alignment horizontal="center"/>
    </xf>
    <xf numFmtId="0" fontId="37" fillId="4" borderId="25" xfId="3" applyFont="1" applyFill="1" applyBorder="1" applyAlignment="1">
      <alignment horizontal="center"/>
    </xf>
    <xf numFmtId="0" fontId="37" fillId="0" borderId="25" xfId="3" applyFont="1" applyFill="1" applyBorder="1" applyAlignment="1">
      <alignment horizontal="center"/>
    </xf>
    <xf numFmtId="0" fontId="2" fillId="0" borderId="0" xfId="0" applyFont="1"/>
    <xf numFmtId="0" fontId="38" fillId="0" borderId="0" xfId="0" applyFont="1"/>
    <xf numFmtId="0" fontId="22" fillId="2" borderId="0" xfId="0" applyFont="1" applyFill="1" applyBorder="1" applyAlignment="1">
      <alignment horizontal="center"/>
    </xf>
    <xf numFmtId="0" fontId="3" fillId="2" borderId="0" xfId="0" applyFont="1" applyFill="1" applyBorder="1" applyAlignment="1">
      <alignment horizontal="center"/>
    </xf>
    <xf numFmtId="0" fontId="29" fillId="2" borderId="0" xfId="0" applyFont="1" applyFill="1" applyBorder="1" applyAlignment="1">
      <alignment horizontal="left" wrapText="1"/>
    </xf>
    <xf numFmtId="0" fontId="33" fillId="0" borderId="0" xfId="0" applyFont="1" applyAlignment="1">
      <alignment horizontal="center"/>
    </xf>
    <xf numFmtId="0" fontId="3" fillId="7" borderId="21" xfId="0" applyFont="1" applyFill="1" applyBorder="1" applyAlignment="1">
      <alignment horizontal="center" vertical="center"/>
    </xf>
    <xf numFmtId="0" fontId="3" fillId="7" borderId="22" xfId="0" applyFont="1" applyFill="1" applyBorder="1" applyAlignment="1">
      <alignment horizontal="center" vertical="center"/>
    </xf>
    <xf numFmtId="0" fontId="3" fillId="7" borderId="23"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0" xfId="0" applyFont="1" applyFill="1" applyBorder="1" applyAlignment="1">
      <alignment horizontal="center" vertical="center"/>
    </xf>
    <xf numFmtId="0" fontId="3" fillId="7" borderId="25" xfId="0" applyFont="1" applyFill="1" applyBorder="1" applyAlignment="1">
      <alignment horizontal="center" vertical="center"/>
    </xf>
    <xf numFmtId="0" fontId="3" fillId="7" borderId="26" xfId="0" applyFont="1" applyFill="1" applyBorder="1" applyAlignment="1">
      <alignment horizontal="center" vertical="center"/>
    </xf>
    <xf numFmtId="0" fontId="3" fillId="7" borderId="27" xfId="0" applyFont="1" applyFill="1" applyBorder="1" applyAlignment="1">
      <alignment horizontal="center" vertical="center"/>
    </xf>
    <xf numFmtId="0" fontId="3" fillId="7" borderId="28" xfId="0" applyFont="1" applyFill="1" applyBorder="1" applyAlignment="1">
      <alignment horizontal="center" vertical="center"/>
    </xf>
    <xf numFmtId="0" fontId="0" fillId="7" borderId="21" xfId="0" applyFill="1" applyBorder="1" applyAlignment="1">
      <alignment horizontal="left" vertical="center" wrapText="1"/>
    </xf>
    <xf numFmtId="0" fontId="0" fillId="7" borderId="22" xfId="0" applyFill="1" applyBorder="1" applyAlignment="1">
      <alignment horizontal="left" vertical="center" wrapText="1"/>
    </xf>
    <xf numFmtId="0" fontId="0" fillId="7" borderId="24" xfId="0" applyFill="1" applyBorder="1" applyAlignment="1">
      <alignment horizontal="left" vertical="center" wrapText="1"/>
    </xf>
    <xf numFmtId="0" fontId="0" fillId="7" borderId="0" xfId="0" applyFill="1" applyBorder="1" applyAlignment="1">
      <alignment horizontal="left" vertical="center" wrapText="1"/>
    </xf>
    <xf numFmtId="0" fontId="0" fillId="7" borderId="26" xfId="0" applyFill="1" applyBorder="1" applyAlignment="1">
      <alignment horizontal="left" vertical="center" wrapText="1"/>
    </xf>
    <xf numFmtId="0" fontId="0" fillId="7" borderId="27" xfId="0" applyFill="1" applyBorder="1" applyAlignment="1">
      <alignment horizontal="left" vertical="center" wrapText="1"/>
    </xf>
    <xf numFmtId="0" fontId="0" fillId="7" borderId="29" xfId="0" applyFill="1" applyBorder="1" applyAlignment="1">
      <alignment horizontal="center"/>
    </xf>
    <xf numFmtId="0" fontId="4" fillId="7" borderId="29" xfId="2" applyFill="1" applyBorder="1" applyAlignment="1" applyProtection="1">
      <alignment horizontal="center" textRotation="90"/>
    </xf>
    <xf numFmtId="0" fontId="1" fillId="7" borderId="29" xfId="4" applyFill="1" applyBorder="1" applyAlignment="1">
      <alignment horizontal="center" textRotation="90"/>
    </xf>
    <xf numFmtId="0" fontId="10" fillId="2" borderId="0" xfId="5" applyFont="1" applyFill="1" applyBorder="1" applyAlignment="1">
      <alignment horizontal="left" wrapText="1"/>
    </xf>
    <xf numFmtId="0" fontId="33" fillId="0" borderId="0" xfId="4" applyFont="1" applyAlignment="1">
      <alignment horizontal="center" vertical="center"/>
    </xf>
    <xf numFmtId="0" fontId="5" fillId="0" borderId="0" xfId="5" applyFill="1" applyAlignment="1">
      <alignment horizontal="left" vertical="top" wrapText="1"/>
    </xf>
    <xf numFmtId="0" fontId="1" fillId="7" borderId="0" xfId="4" applyFill="1" applyAlignment="1">
      <alignment horizontal="center" textRotation="90"/>
    </xf>
    <xf numFmtId="0" fontId="1" fillId="0" borderId="0" xfId="4" applyAlignment="1">
      <alignment horizontal="center"/>
    </xf>
    <xf numFmtId="0" fontId="4" fillId="2" borderId="0" xfId="2" applyFill="1" applyBorder="1" applyAlignment="1" applyProtection="1"/>
    <xf numFmtId="0" fontId="5" fillId="12" borderId="0" xfId="5" applyFont="1" applyFill="1" applyBorder="1" applyAlignment="1">
      <alignment horizontal="left" vertical="top" wrapText="1"/>
    </xf>
    <xf numFmtId="0" fontId="5" fillId="12" borderId="0" xfId="5" applyFill="1" applyBorder="1" applyAlignment="1">
      <alignment horizontal="left" vertical="top" wrapText="1"/>
    </xf>
    <xf numFmtId="0" fontId="3" fillId="7" borderId="29" xfId="4" applyFont="1" applyFill="1" applyBorder="1" applyAlignment="1">
      <alignment horizontal="center" vertical="center" wrapText="1"/>
    </xf>
    <xf numFmtId="0" fontId="1" fillId="2" borderId="10" xfId="4" applyFont="1" applyFill="1" applyBorder="1" applyAlignment="1">
      <alignment horizontal="left" vertical="center" wrapText="1"/>
    </xf>
    <xf numFmtId="0" fontId="1" fillId="2" borderId="1" xfId="4" applyFont="1" applyFill="1" applyBorder="1" applyAlignment="1">
      <alignment horizontal="left" vertical="center" wrapText="1"/>
    </xf>
    <xf numFmtId="0" fontId="1" fillId="2" borderId="2" xfId="4" applyFont="1" applyFill="1" applyBorder="1" applyAlignment="1">
      <alignment horizontal="left" vertical="center" wrapText="1"/>
    </xf>
    <xf numFmtId="0" fontId="16" fillId="2" borderId="0" xfId="3" applyFont="1" applyFill="1" applyBorder="1" applyAlignment="1">
      <alignment horizontal="left" vertical="top" wrapText="1"/>
    </xf>
    <xf numFmtId="0" fontId="33" fillId="0" borderId="13" xfId="1" applyFont="1" applyBorder="1" applyAlignment="1">
      <alignment horizontal="center" vertical="center"/>
    </xf>
    <xf numFmtId="0" fontId="3" fillId="7" borderId="29" xfId="1" applyFont="1" applyFill="1" applyBorder="1" applyAlignment="1">
      <alignment horizontal="center" vertical="center"/>
    </xf>
    <xf numFmtId="0" fontId="3" fillId="7" borderId="29" xfId="1" applyFont="1" applyFill="1" applyBorder="1" applyAlignment="1">
      <alignment horizontal="center" vertical="center" wrapText="1"/>
    </xf>
    <xf numFmtId="0" fontId="16" fillId="2" borderId="1" xfId="1" applyFont="1" applyFill="1" applyBorder="1" applyAlignment="1">
      <alignment horizontal="left" vertical="center" wrapText="1"/>
    </xf>
    <xf numFmtId="0" fontId="16" fillId="2" borderId="0" xfId="1" applyFont="1" applyFill="1" applyBorder="1" applyAlignment="1">
      <alignment horizontal="left" vertical="center" wrapText="1"/>
    </xf>
    <xf numFmtId="0" fontId="4" fillId="2" borderId="0" xfId="2" applyFill="1" applyBorder="1" applyAlignment="1" applyProtection="1">
      <alignment horizontal="left"/>
    </xf>
    <xf numFmtId="0" fontId="4" fillId="2" borderId="0" xfId="2" applyFill="1" applyBorder="1" applyAlignment="1" applyProtection="1">
      <alignment horizontal="center"/>
    </xf>
    <xf numFmtId="0" fontId="4" fillId="2" borderId="0" xfId="2" applyFill="1" applyBorder="1" applyAlignment="1" applyProtection="1">
      <alignment horizontal="center" vertical="top"/>
    </xf>
    <xf numFmtId="0" fontId="35" fillId="7" borderId="29" xfId="1" applyFont="1" applyFill="1" applyBorder="1" applyAlignment="1">
      <alignment horizontal="center" vertical="center"/>
    </xf>
    <xf numFmtId="0" fontId="4" fillId="7" borderId="29" xfId="2" applyFill="1" applyBorder="1" applyAlignment="1" applyProtection="1">
      <alignment horizontal="center" vertical="center"/>
    </xf>
    <xf numFmtId="0" fontId="36" fillId="7" borderId="30" xfId="1" applyFont="1" applyFill="1" applyBorder="1" applyAlignment="1">
      <alignment horizontal="center" vertical="center" wrapText="1"/>
    </xf>
    <xf numFmtId="0" fontId="36" fillId="7" borderId="32" xfId="1" applyFont="1" applyFill="1" applyBorder="1" applyAlignment="1">
      <alignment horizontal="center" vertical="center" wrapText="1"/>
    </xf>
    <xf numFmtId="0" fontId="16" fillId="2" borderId="12" xfId="1" applyFont="1" applyFill="1" applyBorder="1" applyAlignment="1">
      <alignment horizontal="left" wrapText="1"/>
    </xf>
    <xf numFmtId="0" fontId="16" fillId="2" borderId="11" xfId="1" applyFont="1" applyFill="1" applyBorder="1" applyAlignment="1">
      <alignment horizontal="left" wrapText="1"/>
    </xf>
    <xf numFmtId="0" fontId="1" fillId="7" borderId="29" xfId="1" applyFill="1" applyBorder="1" applyAlignment="1">
      <alignment horizontal="center" textRotation="90"/>
    </xf>
    <xf numFmtId="0" fontId="35" fillId="7" borderId="33" xfId="1" applyFont="1" applyFill="1" applyBorder="1" applyAlignment="1">
      <alignment horizontal="center" vertical="center"/>
    </xf>
    <xf numFmtId="0" fontId="35" fillId="7" borderId="34" xfId="1" applyFont="1" applyFill="1" applyBorder="1" applyAlignment="1">
      <alignment horizontal="center" vertical="center"/>
    </xf>
    <xf numFmtId="0" fontId="35" fillId="7" borderId="35" xfId="1" applyFont="1" applyFill="1" applyBorder="1" applyAlignment="1">
      <alignment horizontal="center" vertical="center"/>
    </xf>
    <xf numFmtId="0" fontId="0" fillId="0" borderId="0" xfId="0"/>
    <xf numFmtId="0" fontId="1" fillId="2" borderId="0" xfId="1" applyFill="1" applyBorder="1" applyAlignment="1">
      <alignment horizontal="left" wrapText="1"/>
    </xf>
    <xf numFmtId="0" fontId="16" fillId="2" borderId="0" xfId="1" applyFont="1" applyFill="1" applyBorder="1" applyAlignment="1">
      <alignment horizontal="left" wrapText="1"/>
    </xf>
    <xf numFmtId="0" fontId="1" fillId="0" borderId="36" xfId="1" applyBorder="1" applyAlignment="1">
      <alignment horizontal="center"/>
    </xf>
    <xf numFmtId="0" fontId="4" fillId="0" borderId="0" xfId="2" applyAlignment="1" applyProtection="1">
      <alignment horizontal="center"/>
    </xf>
    <xf numFmtId="0" fontId="16" fillId="0" borderId="0" xfId="3" applyFont="1" applyAlignment="1">
      <alignment horizontal="left" wrapText="1"/>
    </xf>
    <xf numFmtId="0" fontId="16" fillId="6" borderId="30" xfId="3" applyFont="1" applyFill="1" applyBorder="1" applyAlignment="1">
      <alignment horizontal="center"/>
    </xf>
    <xf numFmtId="0" fontId="16" fillId="6" borderId="32" xfId="3" applyFont="1" applyFill="1" applyBorder="1" applyAlignment="1">
      <alignment horizontal="center"/>
    </xf>
    <xf numFmtId="0" fontId="16" fillId="6" borderId="31" xfId="3" applyFont="1" applyFill="1" applyBorder="1" applyAlignment="1">
      <alignment horizontal="center"/>
    </xf>
    <xf numFmtId="0" fontId="15" fillId="6" borderId="30" xfId="3" applyFont="1" applyFill="1" applyBorder="1" applyAlignment="1">
      <alignment horizontal="center" wrapText="1"/>
    </xf>
    <xf numFmtId="0" fontId="15" fillId="6" borderId="32" xfId="3" applyFont="1" applyFill="1" applyBorder="1" applyAlignment="1">
      <alignment horizontal="center" wrapText="1"/>
    </xf>
    <xf numFmtId="0" fontId="8" fillId="6" borderId="33" xfId="3" applyFont="1" applyFill="1" applyBorder="1" applyAlignment="1">
      <alignment horizontal="center" wrapText="1"/>
    </xf>
    <xf numFmtId="0" fontId="8" fillId="6" borderId="25" xfId="3" applyFont="1" applyFill="1" applyBorder="1" applyAlignment="1">
      <alignment horizontal="center" wrapText="1"/>
    </xf>
    <xf numFmtId="0" fontId="8" fillId="6" borderId="28" xfId="3" applyFont="1" applyFill="1" applyBorder="1" applyAlignment="1">
      <alignment horizontal="center" wrapText="1"/>
    </xf>
    <xf numFmtId="0" fontId="17" fillId="6" borderId="21" xfId="3" applyFont="1" applyFill="1" applyBorder="1" applyAlignment="1">
      <alignment horizontal="center"/>
    </xf>
    <xf numFmtId="0" fontId="16" fillId="6" borderId="22" xfId="3" applyFont="1" applyFill="1" applyBorder="1"/>
    <xf numFmtId="0" fontId="16" fillId="6" borderId="23" xfId="3" applyFont="1" applyFill="1" applyBorder="1"/>
    <xf numFmtId="0" fontId="17" fillId="6" borderId="21" xfId="3" applyFont="1" applyFill="1" applyBorder="1" applyAlignment="1">
      <alignment horizontal="center" vertical="center"/>
    </xf>
    <xf numFmtId="0" fontId="17" fillId="6" borderId="23" xfId="3" applyFont="1" applyFill="1" applyBorder="1" applyAlignment="1">
      <alignment horizontal="center" vertical="center"/>
    </xf>
    <xf numFmtId="0" fontId="17" fillId="6" borderId="26" xfId="3" applyFont="1" applyFill="1" applyBorder="1" applyAlignment="1">
      <alignment horizontal="center" vertical="center"/>
    </xf>
    <xf numFmtId="0" fontId="17" fillId="6" borderId="28" xfId="3" applyFont="1" applyFill="1" applyBorder="1" applyAlignment="1">
      <alignment horizontal="center" vertical="center"/>
    </xf>
    <xf numFmtId="0" fontId="6" fillId="0" borderId="24" xfId="3" applyFont="1" applyFill="1" applyBorder="1" applyAlignment="1">
      <alignment horizontal="center" wrapText="1"/>
    </xf>
    <xf numFmtId="0" fontId="6" fillId="0" borderId="0" xfId="3" applyFont="1" applyFill="1" applyAlignment="1">
      <alignment horizontal="center" wrapText="1"/>
    </xf>
    <xf numFmtId="0" fontId="8" fillId="6" borderId="22" xfId="3" applyFont="1" applyFill="1" applyBorder="1" applyAlignment="1">
      <alignment horizontal="center" vertical="center" textRotation="90" wrapText="1"/>
    </xf>
    <xf numFmtId="0" fontId="8" fillId="6" borderId="0" xfId="3" applyFont="1" applyFill="1" applyBorder="1" applyAlignment="1">
      <alignment horizontal="center" vertical="center" textRotation="90" wrapText="1"/>
    </xf>
    <xf numFmtId="0" fontId="15" fillId="6" borderId="29" xfId="3" applyFont="1" applyFill="1" applyBorder="1" applyAlignment="1">
      <alignment horizontal="center"/>
    </xf>
    <xf numFmtId="0" fontId="17" fillId="6" borderId="29" xfId="3" applyFont="1" applyFill="1" applyBorder="1" applyAlignment="1">
      <alignment horizontal="center"/>
    </xf>
    <xf numFmtId="0" fontId="16" fillId="2" borderId="0" xfId="3" applyFont="1" applyFill="1" applyBorder="1" applyAlignment="1" applyProtection="1">
      <alignment horizontal="left"/>
      <protection locked="0"/>
    </xf>
    <xf numFmtId="0" fontId="16" fillId="2" borderId="0" xfId="3" applyFont="1" applyFill="1" applyBorder="1" applyAlignment="1" applyProtection="1">
      <alignment horizontal="left" wrapText="1"/>
      <protection locked="0"/>
    </xf>
    <xf numFmtId="0" fontId="4" fillId="2" borderId="17" xfId="2" applyFill="1" applyBorder="1" applyAlignment="1" applyProtection="1">
      <alignment horizontal="center"/>
      <protection locked="0"/>
    </xf>
    <xf numFmtId="0" fontId="4" fillId="2" borderId="0" xfId="2" applyFill="1" applyBorder="1" applyAlignment="1" applyProtection="1">
      <alignment horizontal="center"/>
      <protection locked="0"/>
    </xf>
    <xf numFmtId="0" fontId="17" fillId="6" borderId="29" xfId="3" applyFont="1" applyFill="1" applyBorder="1" applyAlignment="1">
      <alignment horizontal="center" vertical="center" textRotation="90" wrapText="1"/>
    </xf>
    <xf numFmtId="17" fontId="17" fillId="6" borderId="29" xfId="3" applyNumberFormat="1" applyFont="1" applyFill="1" applyBorder="1" applyAlignment="1">
      <alignment horizontal="center" vertical="center" textRotation="90" wrapText="1"/>
    </xf>
    <xf numFmtId="0" fontId="8" fillId="6" borderId="29" xfId="3" applyFont="1" applyFill="1" applyBorder="1" applyAlignment="1">
      <alignment horizontal="center" vertical="center" textRotation="90" wrapText="1"/>
    </xf>
    <xf numFmtId="0" fontId="8" fillId="6" borderId="23" xfId="3" applyFont="1" applyFill="1" applyBorder="1" applyAlignment="1">
      <alignment horizontal="center" vertical="center" textRotation="90" wrapText="1"/>
    </xf>
    <xf numFmtId="0" fontId="8" fillId="6" borderId="25" xfId="3" applyFont="1" applyFill="1" applyBorder="1" applyAlignment="1">
      <alignment horizontal="center" vertical="center" textRotation="90" wrapText="1"/>
    </xf>
    <xf numFmtId="0" fontId="4" fillId="2" borderId="0" xfId="2" applyFill="1" applyBorder="1" applyAlignment="1" applyProtection="1">
      <alignment horizontal="left"/>
      <protection locked="0"/>
    </xf>
    <xf numFmtId="0" fontId="8" fillId="6" borderId="21" xfId="3" applyFont="1" applyFill="1" applyBorder="1" applyAlignment="1">
      <alignment horizontal="center" vertical="center" textRotation="90" wrapText="1"/>
    </xf>
    <xf numFmtId="0" fontId="8" fillId="6" borderId="24" xfId="3" applyFont="1" applyFill="1" applyBorder="1" applyAlignment="1">
      <alignment horizontal="center" vertical="center" textRotation="90" wrapText="1"/>
    </xf>
    <xf numFmtId="0" fontId="16" fillId="6" borderId="33" xfId="3" applyFont="1" applyFill="1" applyBorder="1" applyAlignment="1">
      <alignment horizontal="center" vertical="center"/>
    </xf>
    <xf numFmtId="0" fontId="16" fillId="6" borderId="34" xfId="3" applyFont="1" applyFill="1" applyBorder="1" applyAlignment="1">
      <alignment horizontal="center" vertical="center"/>
    </xf>
    <xf numFmtId="0" fontId="16" fillId="6" borderId="35" xfId="3" applyFont="1" applyFill="1" applyBorder="1" applyAlignment="1">
      <alignment horizontal="center" vertical="center"/>
    </xf>
    <xf numFmtId="0" fontId="16" fillId="6" borderId="21" xfId="3" applyFont="1" applyFill="1" applyBorder="1" applyAlignment="1">
      <alignment horizontal="center" textRotation="90"/>
    </xf>
    <xf numFmtId="0" fontId="16" fillId="6" borderId="24" xfId="3" applyFont="1" applyFill="1" applyBorder="1" applyAlignment="1">
      <alignment horizontal="center" textRotation="90"/>
    </xf>
    <xf numFmtId="0" fontId="4" fillId="2" borderId="24" xfId="2" applyFill="1" applyBorder="1" applyAlignment="1" applyProtection="1">
      <alignment horizontal="left"/>
    </xf>
    <xf numFmtId="0" fontId="15" fillId="6" borderId="21" xfId="3" applyFont="1" applyFill="1" applyBorder="1" applyAlignment="1">
      <alignment horizontal="center" vertical="center"/>
    </xf>
    <xf numFmtId="0" fontId="15" fillId="6" borderId="22" xfId="3" applyFont="1" applyFill="1" applyBorder="1" applyAlignment="1">
      <alignment horizontal="center" vertical="center"/>
    </xf>
    <xf numFmtId="0" fontId="15" fillId="6" borderId="24" xfId="3" applyFont="1" applyFill="1" applyBorder="1" applyAlignment="1">
      <alignment horizontal="center" vertical="center"/>
    </xf>
    <xf numFmtId="0" fontId="15" fillId="6" borderId="0" xfId="3" applyFont="1" applyFill="1" applyBorder="1" applyAlignment="1">
      <alignment horizontal="center" vertical="center"/>
    </xf>
    <xf numFmtId="0" fontId="15" fillId="6" borderId="26" xfId="3" applyFont="1" applyFill="1" applyBorder="1" applyAlignment="1">
      <alignment horizontal="center" vertical="center"/>
    </xf>
    <xf numFmtId="0" fontId="15" fillId="6" borderId="27" xfId="3" applyFont="1" applyFill="1" applyBorder="1" applyAlignment="1">
      <alignment horizontal="center" vertical="center"/>
    </xf>
    <xf numFmtId="0" fontId="16" fillId="6" borderId="23" xfId="3" applyFont="1" applyFill="1" applyBorder="1" applyAlignment="1">
      <alignment horizontal="center" textRotation="90"/>
    </xf>
    <xf numFmtId="0" fontId="16" fillId="6" borderId="25" xfId="3" applyFont="1" applyFill="1" applyBorder="1" applyAlignment="1">
      <alignment horizontal="center" textRotation="90"/>
    </xf>
    <xf numFmtId="0" fontId="16" fillId="6" borderId="22" xfId="3" applyFont="1" applyFill="1" applyBorder="1" applyAlignment="1">
      <alignment horizontal="center" textRotation="90"/>
    </xf>
    <xf numFmtId="0" fontId="16" fillId="6" borderId="0" xfId="3" applyFont="1" applyFill="1" applyBorder="1" applyAlignment="1">
      <alignment horizontal="center" textRotation="90"/>
    </xf>
    <xf numFmtId="0" fontId="15" fillId="6" borderId="23" xfId="3" applyFont="1" applyFill="1" applyBorder="1" applyAlignment="1">
      <alignment horizontal="center" vertical="center"/>
    </xf>
    <xf numFmtId="0" fontId="15" fillId="6" borderId="25" xfId="3" applyFont="1" applyFill="1" applyBorder="1" applyAlignment="1">
      <alignment horizontal="center" vertical="center"/>
    </xf>
    <xf numFmtId="0" fontId="15" fillId="6" borderId="28" xfId="3" applyFont="1" applyFill="1" applyBorder="1" applyAlignment="1">
      <alignment horizontal="center" vertical="center"/>
    </xf>
    <xf numFmtId="0" fontId="33" fillId="0" borderId="0" xfId="3" applyFont="1" applyBorder="1" applyAlignment="1">
      <alignment horizontal="center" vertical="center"/>
    </xf>
    <xf numFmtId="0" fontId="16" fillId="2" borderId="0" xfId="1" applyFont="1" applyFill="1" applyBorder="1" applyAlignment="1">
      <alignment horizontal="left" vertical="top" wrapText="1"/>
    </xf>
    <xf numFmtId="0" fontId="16" fillId="5" borderId="0" xfId="3" applyFont="1" applyFill="1" applyBorder="1" applyAlignment="1">
      <alignment horizontal="left" wrapText="1"/>
    </xf>
    <xf numFmtId="14" fontId="16" fillId="6" borderId="33" xfId="3" applyNumberFormat="1" applyFont="1" applyFill="1" applyBorder="1" applyAlignment="1">
      <alignment horizontal="center" textRotation="90"/>
    </xf>
    <xf numFmtId="14" fontId="16" fillId="6" borderId="34" xfId="3" applyNumberFormat="1" applyFont="1" applyFill="1" applyBorder="1" applyAlignment="1">
      <alignment horizontal="center" textRotation="90"/>
    </xf>
    <xf numFmtId="14" fontId="16" fillId="6" borderId="35" xfId="3" applyNumberFormat="1" applyFont="1" applyFill="1" applyBorder="1" applyAlignment="1">
      <alignment horizontal="center" textRotation="90"/>
    </xf>
    <xf numFmtId="0" fontId="16" fillId="0" borderId="24" xfId="3" applyFont="1" applyBorder="1" applyAlignment="1">
      <alignment horizontal="center" wrapText="1"/>
    </xf>
    <xf numFmtId="0" fontId="16" fillId="0" borderId="0" xfId="3" applyFont="1" applyAlignment="1">
      <alignment horizontal="center" wrapText="1"/>
    </xf>
    <xf numFmtId="0" fontId="3" fillId="6" borderId="27" xfId="1" applyFont="1" applyFill="1" applyBorder="1" applyAlignment="1">
      <alignment horizontal="center" vertical="center"/>
    </xf>
    <xf numFmtId="0" fontId="3" fillId="6" borderId="27" xfId="1" applyFont="1" applyFill="1" applyBorder="1" applyAlignment="1">
      <alignment horizontal="center" vertical="center" wrapText="1"/>
    </xf>
    <xf numFmtId="0" fontId="4" fillId="2" borderId="44" xfId="2" applyFill="1" applyBorder="1" applyAlignment="1" applyProtection="1">
      <alignment horizontal="center" vertical="center" wrapText="1"/>
    </xf>
    <xf numFmtId="0" fontId="4" fillId="2" borderId="42" xfId="2" applyFill="1" applyBorder="1" applyAlignment="1" applyProtection="1">
      <alignment horizontal="center" vertical="center" wrapText="1"/>
    </xf>
    <xf numFmtId="0" fontId="16" fillId="6" borderId="22" xfId="3" applyFont="1" applyFill="1" applyBorder="1" applyAlignment="1">
      <alignment horizontal="left" vertical="center" wrapText="1"/>
    </xf>
    <xf numFmtId="0" fontId="2" fillId="0" borderId="24" xfId="0" applyFont="1" applyBorder="1" applyAlignment="1">
      <alignment horizontal="center" vertical="top"/>
    </xf>
    <xf numFmtId="0" fontId="0" fillId="0" borderId="0" xfId="0" applyBorder="1" applyAlignment="1">
      <alignment horizontal="left" wrapText="1"/>
    </xf>
    <xf numFmtId="0" fontId="0" fillId="0" borderId="25" xfId="0"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5" xfId="0" applyFont="1" applyBorder="1" applyAlignment="1">
      <alignment horizontal="center" vertical="center" wrapText="1"/>
    </xf>
    <xf numFmtId="0" fontId="0" fillId="0" borderId="0" xfId="0" applyBorder="1" applyAlignment="1">
      <alignment horizontal="left" vertical="top" wrapText="1"/>
    </xf>
    <xf numFmtId="0" fontId="0" fillId="0" borderId="25" xfId="0" applyBorder="1" applyAlignment="1">
      <alignment horizontal="left" vertical="top" wrapText="1"/>
    </xf>
    <xf numFmtId="0" fontId="0" fillId="0" borderId="30" xfId="0" applyBorder="1" applyAlignment="1">
      <alignment horizontal="left" vertical="top" wrapText="1"/>
    </xf>
    <xf numFmtId="0" fontId="0" fillId="0" borderId="32" xfId="0" applyBorder="1" applyAlignment="1">
      <alignment horizontal="left" vertical="top" wrapText="1"/>
    </xf>
    <xf numFmtId="0" fontId="0" fillId="0" borderId="31" xfId="0" applyBorder="1" applyAlignment="1">
      <alignment horizontal="left" vertical="top" wrapText="1"/>
    </xf>
    <xf numFmtId="0" fontId="0" fillId="0" borderId="21" xfId="0" applyBorder="1" applyAlignment="1">
      <alignment horizontal="left" wrapText="1"/>
    </xf>
    <xf numFmtId="0" fontId="0" fillId="0" borderId="22" xfId="0"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wrapText="1"/>
    </xf>
    <xf numFmtId="0" fontId="0" fillId="0" borderId="26" xfId="0" applyBorder="1" applyAlignment="1">
      <alignment horizontal="left" wrapText="1"/>
    </xf>
    <xf numFmtId="0" fontId="0" fillId="0" borderId="27" xfId="0" applyBorder="1" applyAlignment="1">
      <alignment horizontal="left" wrapText="1"/>
    </xf>
    <xf numFmtId="0" fontId="0" fillId="0" borderId="28" xfId="0" applyBorder="1" applyAlignment="1">
      <alignment horizontal="left" wrapText="1"/>
    </xf>
    <xf numFmtId="0" fontId="2" fillId="0" borderId="26" xfId="0" applyFont="1" applyBorder="1" applyAlignment="1">
      <alignment horizontal="center" vertical="top"/>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0" xfId="0" applyAlignment="1">
      <alignment horizontal="left" wrapText="1"/>
    </xf>
  </cellXfs>
  <cellStyles count="7">
    <cellStyle name="Hyperlink" xfId="2" builtinId="8"/>
    <cellStyle name="Normal" xfId="0" builtinId="0"/>
    <cellStyle name="Normal 2" xfId="3"/>
    <cellStyle name="Normal 3" xfId="1"/>
    <cellStyle name="Normal 3 2" xfId="4"/>
    <cellStyle name="Normal 4" xfId="5"/>
    <cellStyle name="Normal_AW Common" xfId="6"/>
  </cellStyles>
  <dxfs count="0"/>
  <tableStyles count="0" defaultTableStyle="TableStyleMedium9" defaultPivotStyle="PivotStyleLight16"/>
  <colors>
    <mruColors>
      <color rgb="FF3503ED"/>
      <color rgb="FFC0AD31"/>
      <color rgb="FFB7E0EE"/>
      <color rgb="FF006E72"/>
      <color rgb="FFED9D19"/>
      <color rgb="FFD5D12F"/>
      <color rgb="FFE5E58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Depth</a:t>
            </a:r>
            <a:r>
              <a:rPr lang="en-US"/>
              <a:t> and Ec</a:t>
            </a:r>
          </a:p>
        </c:rich>
      </c:tx>
      <c:layout>
        <c:manualLayout>
          <c:xMode val="edge"/>
          <c:yMode val="edge"/>
          <c:x val="0.30448581777745176"/>
          <c:y val="9.2592592592592865E-3"/>
        </c:manualLayout>
      </c:layout>
      <c:overlay val="1"/>
    </c:title>
    <c:autoTitleDeleted val="0"/>
    <c:plotArea>
      <c:layout>
        <c:manualLayout>
          <c:layoutTarget val="inner"/>
          <c:xMode val="edge"/>
          <c:yMode val="edge"/>
          <c:x val="0.19998299278010834"/>
          <c:y val="9.7667602275267745E-2"/>
          <c:w val="0.61467592251903269"/>
          <c:h val="0.58494415327421612"/>
        </c:manualLayout>
      </c:layout>
      <c:lineChart>
        <c:grouping val="standard"/>
        <c:varyColors val="0"/>
        <c:ser>
          <c:idx val="1"/>
          <c:order val="0"/>
          <c:tx>
            <c:v>Depth</c:v>
          </c:tx>
          <c:spPr>
            <a:ln w="6350">
              <a:solidFill>
                <a:srgbClr val="FF0000"/>
              </a:solidFill>
            </a:ln>
          </c:spPr>
          <c:marker>
            <c:symbol val="circle"/>
            <c:size val="3"/>
          </c:marker>
          <c:cat>
            <c:strRef>
              <c:f>Waterchemistry!$C$2:$Z$5</c:f>
              <c:strCache>
                <c:ptCount val="24"/>
                <c:pt idx="0">
                  <c:v>7/08/1997</c:v>
                </c:pt>
                <c:pt idx="1">
                  <c:v>3/10/1997</c:v>
                </c:pt>
                <c:pt idx="2">
                  <c:v>11/03/1998</c:v>
                </c:pt>
                <c:pt idx="3">
                  <c:v>21/08/1999</c:v>
                </c:pt>
                <c:pt idx="4">
                  <c:v>22/10/1999</c:v>
                </c:pt>
                <c:pt idx="5">
                  <c:v>20/03/2000</c:v>
                </c:pt>
                <c:pt idx="6">
                  <c:v>31/08/2001</c:v>
                </c:pt>
                <c:pt idx="7">
                  <c:v>25/10/2001</c:v>
                </c:pt>
                <c:pt idx="8">
                  <c:v>11/04/2002</c:v>
                </c:pt>
                <c:pt idx="9">
                  <c:v>9/08/2003</c:v>
                </c:pt>
                <c:pt idx="10">
                  <c:v>31/10/2003</c:v>
                </c:pt>
                <c:pt idx="11">
                  <c:v>27/03/2004</c:v>
                </c:pt>
                <c:pt idx="12">
                  <c:v>13/08/2005</c:v>
                </c:pt>
                <c:pt idx="13">
                  <c:v>29/10/2005</c:v>
                </c:pt>
                <c:pt idx="14">
                  <c:v>27/03/2006</c:v>
                </c:pt>
                <c:pt idx="15">
                  <c:v>11/08/2007</c:v>
                </c:pt>
                <c:pt idx="16">
                  <c:v>27/10/2007</c:v>
                </c:pt>
                <c:pt idx="17">
                  <c:v>4/04/2008</c:v>
                </c:pt>
                <c:pt idx="18">
                  <c:v>29/08/2009</c:v>
                </c:pt>
                <c:pt idx="19">
                  <c:v>31/10/2009</c:v>
                </c:pt>
                <c:pt idx="20">
                  <c:v>22/03/2010</c:v>
                </c:pt>
                <c:pt idx="21">
                  <c:v>2/09/2011</c:v>
                </c:pt>
                <c:pt idx="22">
                  <c:v>24/10/2011</c:v>
                </c:pt>
                <c:pt idx="23">
                  <c:v>31/03/2012</c:v>
                </c:pt>
              </c:strCache>
            </c:strRef>
          </c:cat>
          <c:val>
            <c:numRef>
              <c:f>Waterchemistry!$C$8:$Z$8</c:f>
              <c:numCache>
                <c:formatCode>General</c:formatCode>
                <c:ptCount val="24"/>
                <c:pt idx="0">
                  <c:v>2.8</c:v>
                </c:pt>
                <c:pt idx="1">
                  <c:v>3.19</c:v>
                </c:pt>
                <c:pt idx="2">
                  <c:v>2.2999999999999998</c:v>
                </c:pt>
                <c:pt idx="3">
                  <c:v>3.28</c:v>
                </c:pt>
                <c:pt idx="4">
                  <c:v>3.34</c:v>
                </c:pt>
                <c:pt idx="5">
                  <c:v>2.4900000000000002</c:v>
                </c:pt>
                <c:pt idx="6">
                  <c:v>2.3199999999999998</c:v>
                </c:pt>
                <c:pt idx="7">
                  <c:v>2.37</c:v>
                </c:pt>
                <c:pt idx="8">
                  <c:v>1.5</c:v>
                </c:pt>
                <c:pt idx="9">
                  <c:v>3.14</c:v>
                </c:pt>
                <c:pt idx="10">
                  <c:v>3.33</c:v>
                </c:pt>
                <c:pt idx="11">
                  <c:v>2.5099999999999998</c:v>
                </c:pt>
                <c:pt idx="12">
                  <c:v>3.25</c:v>
                </c:pt>
                <c:pt idx="13">
                  <c:v>3.25</c:v>
                </c:pt>
                <c:pt idx="14">
                  <c:v>2.4300000000000002</c:v>
                </c:pt>
                <c:pt idx="15">
                  <c:v>3.4</c:v>
                </c:pt>
                <c:pt idx="16">
                  <c:v>3.25</c:v>
                </c:pt>
                <c:pt idx="17">
                  <c:v>2.4</c:v>
                </c:pt>
                <c:pt idx="18">
                  <c:v>2.19</c:v>
                </c:pt>
                <c:pt idx="19">
                  <c:v>2.1</c:v>
                </c:pt>
                <c:pt idx="20">
                  <c:v>1.28</c:v>
                </c:pt>
                <c:pt idx="21">
                  <c:v>3.25</c:v>
                </c:pt>
                <c:pt idx="22">
                  <c:v>3.3</c:v>
                </c:pt>
                <c:pt idx="23">
                  <c:v>2.5499999999999998</c:v>
                </c:pt>
              </c:numCache>
            </c:numRef>
          </c:val>
          <c:smooth val="0"/>
        </c:ser>
        <c:dLbls>
          <c:showLegendKey val="0"/>
          <c:showVal val="0"/>
          <c:showCatName val="0"/>
          <c:showSerName val="0"/>
          <c:showPercent val="0"/>
          <c:showBubbleSize val="0"/>
        </c:dLbls>
        <c:marker val="1"/>
        <c:smooth val="0"/>
        <c:axId val="122833536"/>
        <c:axId val="122847616"/>
      </c:lineChart>
      <c:lineChart>
        <c:grouping val="standard"/>
        <c:varyColors val="0"/>
        <c:ser>
          <c:idx val="0"/>
          <c:order val="1"/>
          <c:tx>
            <c:v>Ec</c:v>
          </c:tx>
          <c:spPr>
            <a:ln w="3175">
              <a:solidFill>
                <a:schemeClr val="tx2">
                  <a:lumMod val="60000"/>
                  <a:lumOff val="40000"/>
                </a:schemeClr>
              </a:solidFill>
            </a:ln>
          </c:spPr>
          <c:marker>
            <c:symbol val="circle"/>
            <c:size val="3"/>
          </c:marker>
          <c:cat>
            <c:strRef>
              <c:f>Waterchemistry!$C$2:$Z$5</c:f>
              <c:strCache>
                <c:ptCount val="24"/>
                <c:pt idx="0">
                  <c:v>7/08/1997</c:v>
                </c:pt>
                <c:pt idx="1">
                  <c:v>3/10/1997</c:v>
                </c:pt>
                <c:pt idx="2">
                  <c:v>11/03/1998</c:v>
                </c:pt>
                <c:pt idx="3">
                  <c:v>21/08/1999</c:v>
                </c:pt>
                <c:pt idx="4">
                  <c:v>22/10/1999</c:v>
                </c:pt>
                <c:pt idx="5">
                  <c:v>20/03/2000</c:v>
                </c:pt>
                <c:pt idx="6">
                  <c:v>31/08/2001</c:v>
                </c:pt>
                <c:pt idx="7">
                  <c:v>25/10/2001</c:v>
                </c:pt>
                <c:pt idx="8">
                  <c:v>11/04/2002</c:v>
                </c:pt>
                <c:pt idx="9">
                  <c:v>9/08/2003</c:v>
                </c:pt>
                <c:pt idx="10">
                  <c:v>31/10/2003</c:v>
                </c:pt>
                <c:pt idx="11">
                  <c:v>27/03/2004</c:v>
                </c:pt>
                <c:pt idx="12">
                  <c:v>13/08/2005</c:v>
                </c:pt>
                <c:pt idx="13">
                  <c:v>29/10/2005</c:v>
                </c:pt>
                <c:pt idx="14">
                  <c:v>27/03/2006</c:v>
                </c:pt>
                <c:pt idx="15">
                  <c:v>11/08/2007</c:v>
                </c:pt>
                <c:pt idx="16">
                  <c:v>27/10/2007</c:v>
                </c:pt>
                <c:pt idx="17">
                  <c:v>4/04/2008</c:v>
                </c:pt>
                <c:pt idx="18">
                  <c:v>29/08/2009</c:v>
                </c:pt>
                <c:pt idx="19">
                  <c:v>31/10/2009</c:v>
                </c:pt>
                <c:pt idx="20">
                  <c:v>22/03/2010</c:v>
                </c:pt>
                <c:pt idx="21">
                  <c:v>2/09/2011</c:v>
                </c:pt>
                <c:pt idx="22">
                  <c:v>24/10/2011</c:v>
                </c:pt>
                <c:pt idx="23">
                  <c:v>31/03/2012</c:v>
                </c:pt>
              </c:strCache>
            </c:strRef>
          </c:cat>
          <c:val>
            <c:numRef>
              <c:f>Waterchemistry!$C$9:$Z$9</c:f>
              <c:numCache>
                <c:formatCode>General</c:formatCode>
                <c:ptCount val="24"/>
                <c:pt idx="0">
                  <c:v>8830</c:v>
                </c:pt>
                <c:pt idx="1">
                  <c:v>9560</c:v>
                </c:pt>
                <c:pt idx="2">
                  <c:v>13700</c:v>
                </c:pt>
                <c:pt idx="3">
                  <c:v>10260</c:v>
                </c:pt>
                <c:pt idx="4">
                  <c:v>9300</c:v>
                </c:pt>
                <c:pt idx="5">
                  <c:v>9330</c:v>
                </c:pt>
                <c:pt idx="6">
                  <c:v>15650</c:v>
                </c:pt>
                <c:pt idx="7">
                  <c:v>16880</c:v>
                </c:pt>
                <c:pt idx="8">
                  <c:v>27900</c:v>
                </c:pt>
                <c:pt idx="9">
                  <c:v>17200</c:v>
                </c:pt>
                <c:pt idx="10">
                  <c:v>14300</c:v>
                </c:pt>
                <c:pt idx="11">
                  <c:v>19830</c:v>
                </c:pt>
                <c:pt idx="12">
                  <c:v>8630</c:v>
                </c:pt>
                <c:pt idx="13">
                  <c:v>7200</c:v>
                </c:pt>
                <c:pt idx="14">
                  <c:v>10100</c:v>
                </c:pt>
                <c:pt idx="15">
                  <c:v>8140</c:v>
                </c:pt>
                <c:pt idx="16">
                  <c:v>10220</c:v>
                </c:pt>
                <c:pt idx="17">
                  <c:v>14920</c:v>
                </c:pt>
                <c:pt idx="18">
                  <c:v>9620</c:v>
                </c:pt>
                <c:pt idx="19">
                  <c:v>9550</c:v>
                </c:pt>
                <c:pt idx="20">
                  <c:v>14080</c:v>
                </c:pt>
                <c:pt idx="21">
                  <c:v>12620</c:v>
                </c:pt>
                <c:pt idx="22">
                  <c:v>12720</c:v>
                </c:pt>
                <c:pt idx="23">
                  <c:v>16980</c:v>
                </c:pt>
              </c:numCache>
            </c:numRef>
          </c:val>
          <c:smooth val="0"/>
        </c:ser>
        <c:dLbls>
          <c:showLegendKey val="0"/>
          <c:showVal val="0"/>
          <c:showCatName val="0"/>
          <c:showSerName val="0"/>
          <c:showPercent val="0"/>
          <c:showBubbleSize val="0"/>
        </c:dLbls>
        <c:marker val="1"/>
        <c:smooth val="0"/>
        <c:axId val="122868480"/>
        <c:axId val="122849536"/>
      </c:lineChart>
      <c:dateAx>
        <c:axId val="122833536"/>
        <c:scaling>
          <c:orientation val="minMax"/>
        </c:scaling>
        <c:delete val="0"/>
        <c:axPos val="b"/>
        <c:numFmt formatCode="mmm/yyyy" sourceLinked="0"/>
        <c:majorTickMark val="out"/>
        <c:minorTickMark val="none"/>
        <c:tickLblPos val="nextTo"/>
        <c:txPr>
          <a:bodyPr rot="-5400000" vert="horz"/>
          <a:lstStyle/>
          <a:p>
            <a:pPr>
              <a:defRPr/>
            </a:pPr>
            <a:endParaRPr lang="en-US"/>
          </a:p>
        </c:txPr>
        <c:crossAx val="122847616"/>
        <c:crosses val="autoZero"/>
        <c:auto val="0"/>
        <c:lblOffset val="100"/>
        <c:baseTimeUnit val="months"/>
      </c:dateAx>
      <c:valAx>
        <c:axId val="122847616"/>
        <c:scaling>
          <c:orientation val="minMax"/>
        </c:scaling>
        <c:delete val="0"/>
        <c:axPos val="l"/>
        <c:majorGridlines>
          <c:spPr>
            <a:ln>
              <a:solidFill>
                <a:schemeClr val="bg1">
                  <a:lumMod val="85000"/>
                </a:schemeClr>
              </a:solidFill>
            </a:ln>
          </c:spPr>
        </c:majorGridlines>
        <c:title>
          <c:tx>
            <c:rich>
              <a:bodyPr rot="-5400000" vert="horz"/>
              <a:lstStyle/>
              <a:p>
                <a:pPr>
                  <a:defRPr/>
                </a:pPr>
                <a:r>
                  <a:rPr lang="en-US"/>
                  <a:t>Depth (m)</a:t>
                </a:r>
              </a:p>
            </c:rich>
          </c:tx>
          <c:overlay val="0"/>
        </c:title>
        <c:numFmt formatCode="General" sourceLinked="1"/>
        <c:majorTickMark val="out"/>
        <c:minorTickMark val="none"/>
        <c:tickLblPos val="nextTo"/>
        <c:spPr>
          <a:ln>
            <a:solidFill>
              <a:srgbClr val="FF0000"/>
            </a:solidFill>
          </a:ln>
        </c:spPr>
        <c:crossAx val="122833536"/>
        <c:crosses val="autoZero"/>
        <c:crossBetween val="between"/>
      </c:valAx>
      <c:valAx>
        <c:axId val="122849536"/>
        <c:scaling>
          <c:orientation val="minMax"/>
          <c:max val="40000"/>
        </c:scaling>
        <c:delete val="0"/>
        <c:axPos val="r"/>
        <c:title>
          <c:tx>
            <c:rich>
              <a:bodyPr rot="-5400000" vert="horz"/>
              <a:lstStyle/>
              <a:p>
                <a:pPr>
                  <a:defRPr/>
                </a:pPr>
                <a:r>
                  <a:rPr lang="en-US"/>
                  <a:t>Ec(mS/cm)</a:t>
                </a:r>
              </a:p>
            </c:rich>
          </c:tx>
          <c:overlay val="0"/>
        </c:title>
        <c:numFmt formatCode="General" sourceLinked="1"/>
        <c:majorTickMark val="out"/>
        <c:minorTickMark val="none"/>
        <c:tickLblPos val="nextTo"/>
        <c:spPr>
          <a:ln>
            <a:solidFill>
              <a:schemeClr val="tx2">
                <a:lumMod val="60000"/>
                <a:lumOff val="40000"/>
              </a:schemeClr>
            </a:solidFill>
          </a:ln>
        </c:spPr>
        <c:crossAx val="122868480"/>
        <c:crosses val="max"/>
        <c:crossBetween val="between"/>
        <c:dispUnits>
          <c:builtInUnit val="thousands"/>
        </c:dispUnits>
      </c:valAx>
      <c:catAx>
        <c:axId val="122868480"/>
        <c:scaling>
          <c:orientation val="minMax"/>
        </c:scaling>
        <c:delete val="1"/>
        <c:axPos val="b"/>
        <c:majorTickMark val="out"/>
        <c:minorTickMark val="none"/>
        <c:tickLblPos val="nextTo"/>
        <c:crossAx val="122849536"/>
        <c:crosses val="autoZero"/>
        <c:auto val="1"/>
        <c:lblAlgn val="ctr"/>
        <c:lblOffset val="100"/>
        <c:noMultiLvlLbl val="0"/>
      </c:catAx>
    </c:plotArea>
    <c:plotVisOnly val="1"/>
    <c:dispBlanksAs val="gap"/>
    <c:showDLblsOverMax val="0"/>
  </c:chart>
  <c:spPr>
    <a:ln>
      <a:noFill/>
    </a:ln>
  </c:spPr>
  <c:printSettings>
    <c:headerFooter/>
    <c:pageMargins b="0.750000000000003" l="0.70000000000000062" r="0.70000000000000062" t="0.75000000000000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pH</a:t>
            </a:r>
          </a:p>
        </c:rich>
      </c:tx>
      <c:overlay val="0"/>
    </c:title>
    <c:autoTitleDeleted val="0"/>
    <c:plotArea>
      <c:layout/>
      <c:lineChart>
        <c:grouping val="standard"/>
        <c:varyColors val="0"/>
        <c:ser>
          <c:idx val="0"/>
          <c:order val="0"/>
          <c:tx>
            <c:v>pH</c:v>
          </c:tx>
          <c:spPr>
            <a:ln w="6350"/>
          </c:spPr>
          <c:cat>
            <c:strRef>
              <c:f>Waterchemistry!$C$2:$Z$5</c:f>
              <c:strCache>
                <c:ptCount val="24"/>
                <c:pt idx="0">
                  <c:v>7/08/1997</c:v>
                </c:pt>
                <c:pt idx="1">
                  <c:v>3/10/1997</c:v>
                </c:pt>
                <c:pt idx="2">
                  <c:v>11/03/1998</c:v>
                </c:pt>
                <c:pt idx="3">
                  <c:v>21/08/1999</c:v>
                </c:pt>
                <c:pt idx="4">
                  <c:v>22/10/1999</c:v>
                </c:pt>
                <c:pt idx="5">
                  <c:v>20/03/2000</c:v>
                </c:pt>
                <c:pt idx="6">
                  <c:v>31/08/2001</c:v>
                </c:pt>
                <c:pt idx="7">
                  <c:v>25/10/2001</c:v>
                </c:pt>
                <c:pt idx="8">
                  <c:v>11/04/2002</c:v>
                </c:pt>
                <c:pt idx="9">
                  <c:v>9/08/2003</c:v>
                </c:pt>
                <c:pt idx="10">
                  <c:v>31/10/2003</c:v>
                </c:pt>
                <c:pt idx="11">
                  <c:v>27/03/2004</c:v>
                </c:pt>
                <c:pt idx="12">
                  <c:v>13/08/2005</c:v>
                </c:pt>
                <c:pt idx="13">
                  <c:v>29/10/2005</c:v>
                </c:pt>
                <c:pt idx="14">
                  <c:v>27/03/2006</c:v>
                </c:pt>
                <c:pt idx="15">
                  <c:v>11/08/2007</c:v>
                </c:pt>
                <c:pt idx="16">
                  <c:v>27/10/2007</c:v>
                </c:pt>
                <c:pt idx="17">
                  <c:v>4/04/2008</c:v>
                </c:pt>
                <c:pt idx="18">
                  <c:v>29/08/2009</c:v>
                </c:pt>
                <c:pt idx="19">
                  <c:v>31/10/2009</c:v>
                </c:pt>
                <c:pt idx="20">
                  <c:v>22/03/2010</c:v>
                </c:pt>
                <c:pt idx="21">
                  <c:v>2/09/2011</c:v>
                </c:pt>
                <c:pt idx="22">
                  <c:v>24/10/2011</c:v>
                </c:pt>
                <c:pt idx="23">
                  <c:v>31/03/2012</c:v>
                </c:pt>
              </c:strCache>
            </c:strRef>
          </c:cat>
          <c:val>
            <c:numRef>
              <c:f>Waterchemistry!$C$10:$Z$10</c:f>
              <c:numCache>
                <c:formatCode>General</c:formatCode>
                <c:ptCount val="24"/>
                <c:pt idx="0">
                  <c:v>8.06</c:v>
                </c:pt>
                <c:pt idx="1">
                  <c:v>8.3000000000000007</c:v>
                </c:pt>
                <c:pt idx="2">
                  <c:v>8.06</c:v>
                </c:pt>
                <c:pt idx="3">
                  <c:v>8.8699999999999992</c:v>
                </c:pt>
                <c:pt idx="4">
                  <c:v>9.27</c:v>
                </c:pt>
                <c:pt idx="5">
                  <c:v>8.9700000000000006</c:v>
                </c:pt>
                <c:pt idx="6">
                  <c:v>8.7899999999999991</c:v>
                </c:pt>
                <c:pt idx="7">
                  <c:v>9.07</c:v>
                </c:pt>
                <c:pt idx="8">
                  <c:v>8.89</c:v>
                </c:pt>
                <c:pt idx="9">
                  <c:v>8.68</c:v>
                </c:pt>
                <c:pt idx="10">
                  <c:v>8.43</c:v>
                </c:pt>
                <c:pt idx="11">
                  <c:v>8.31</c:v>
                </c:pt>
                <c:pt idx="12">
                  <c:v>8.23</c:v>
                </c:pt>
                <c:pt idx="13">
                  <c:v>8.5500000000000007</c:v>
                </c:pt>
                <c:pt idx="14">
                  <c:v>8.18</c:v>
                </c:pt>
                <c:pt idx="16">
                  <c:v>8.6</c:v>
                </c:pt>
                <c:pt idx="17">
                  <c:v>8.5500000000000007</c:v>
                </c:pt>
                <c:pt idx="18">
                  <c:v>8.8699999999999992</c:v>
                </c:pt>
                <c:pt idx="19">
                  <c:v>9.0399999999999991</c:v>
                </c:pt>
                <c:pt idx="20">
                  <c:v>8.76</c:v>
                </c:pt>
                <c:pt idx="21">
                  <c:v>7.64</c:v>
                </c:pt>
                <c:pt idx="22">
                  <c:v>7.96</c:v>
                </c:pt>
                <c:pt idx="23">
                  <c:v>8.56</c:v>
                </c:pt>
              </c:numCache>
            </c:numRef>
          </c:val>
          <c:smooth val="0"/>
        </c:ser>
        <c:dLbls>
          <c:showLegendKey val="0"/>
          <c:showVal val="0"/>
          <c:showCatName val="0"/>
          <c:showSerName val="0"/>
          <c:showPercent val="0"/>
          <c:showBubbleSize val="0"/>
        </c:dLbls>
        <c:marker val="1"/>
        <c:smooth val="0"/>
        <c:axId val="172769280"/>
        <c:axId val="172770816"/>
      </c:lineChart>
      <c:dateAx>
        <c:axId val="172769280"/>
        <c:scaling>
          <c:orientation val="minMax"/>
        </c:scaling>
        <c:delete val="0"/>
        <c:axPos val="b"/>
        <c:majorGridlines/>
        <c:numFmt formatCode="mmm/yyyy" sourceLinked="0"/>
        <c:majorTickMark val="out"/>
        <c:minorTickMark val="none"/>
        <c:tickLblPos val="nextTo"/>
        <c:txPr>
          <a:bodyPr rot="-5400000" vert="horz"/>
          <a:lstStyle/>
          <a:p>
            <a:pPr>
              <a:defRPr/>
            </a:pPr>
            <a:endParaRPr lang="en-US"/>
          </a:p>
        </c:txPr>
        <c:crossAx val="172770816"/>
        <c:crosses val="autoZero"/>
        <c:auto val="0"/>
        <c:lblOffset val="100"/>
        <c:baseTimeUnit val="months"/>
      </c:dateAx>
      <c:valAx>
        <c:axId val="172770816"/>
        <c:scaling>
          <c:orientation val="minMax"/>
        </c:scaling>
        <c:delete val="0"/>
        <c:axPos val="l"/>
        <c:majorGridlines>
          <c:spPr>
            <a:ln>
              <a:solidFill>
                <a:schemeClr val="bg1">
                  <a:lumMod val="85000"/>
                </a:schemeClr>
              </a:solidFill>
            </a:ln>
          </c:spPr>
        </c:majorGridlines>
        <c:title>
          <c:tx>
            <c:rich>
              <a:bodyPr rot="-5400000" vert="horz"/>
              <a:lstStyle/>
              <a:p>
                <a:pPr>
                  <a:defRPr/>
                </a:pPr>
                <a:r>
                  <a:rPr lang="en-US"/>
                  <a:t>pH</a:t>
                </a:r>
              </a:p>
            </c:rich>
          </c:tx>
          <c:overlay val="0"/>
        </c:title>
        <c:numFmt formatCode="General" sourceLinked="1"/>
        <c:majorTickMark val="out"/>
        <c:minorTickMark val="none"/>
        <c:tickLblPos val="nextTo"/>
        <c:crossAx val="172769280"/>
        <c:crosses val="autoZero"/>
        <c:crossBetween val="between"/>
      </c:valAx>
    </c:plotArea>
    <c:plotVisOnly val="1"/>
    <c:dispBlanksAs val="gap"/>
    <c:showDLblsOverMax val="0"/>
  </c:chart>
  <c:spPr>
    <a:ln>
      <a:noFill/>
    </a:ln>
  </c:spPr>
  <c:printSettings>
    <c:headerFooter/>
    <c:pageMargins b="0.75000000000000322" l="0.70000000000000062" r="0.70000000000000062" t="0.750000000000003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Total Filtered Nitrogen and Chlorophyll a</a:t>
            </a:r>
          </a:p>
        </c:rich>
      </c:tx>
      <c:overlay val="1"/>
    </c:title>
    <c:autoTitleDeleted val="0"/>
    <c:plotArea>
      <c:layout>
        <c:manualLayout>
          <c:layoutTarget val="inner"/>
          <c:xMode val="edge"/>
          <c:yMode val="edge"/>
          <c:x val="0.19099057062311636"/>
          <c:y val="0.14182836236379542"/>
          <c:w val="0.68383896457387372"/>
          <c:h val="0.58117839815477601"/>
        </c:manualLayout>
      </c:layout>
      <c:lineChart>
        <c:grouping val="standard"/>
        <c:varyColors val="0"/>
        <c:ser>
          <c:idx val="1"/>
          <c:order val="0"/>
          <c:tx>
            <c:strRef>
              <c:f>Waterchemistry!$B$11</c:f>
              <c:strCache>
                <c:ptCount val="1"/>
                <c:pt idx="0">
                  <c:v>Total Filtered Nitrogen(mg/L)*</c:v>
                </c:pt>
              </c:strCache>
            </c:strRef>
          </c:tx>
          <c:spPr>
            <a:ln w="3175">
              <a:solidFill>
                <a:srgbClr val="FF0000"/>
              </a:solidFill>
            </a:ln>
          </c:spPr>
          <c:marker>
            <c:symbol val="circle"/>
            <c:size val="3"/>
          </c:marker>
          <c:cat>
            <c:strRef>
              <c:f>Waterchemistry!$C$2:$Z$5</c:f>
              <c:strCache>
                <c:ptCount val="24"/>
                <c:pt idx="0">
                  <c:v>7/08/1997</c:v>
                </c:pt>
                <c:pt idx="1">
                  <c:v>3/10/1997</c:v>
                </c:pt>
                <c:pt idx="2">
                  <c:v>11/03/1998</c:v>
                </c:pt>
                <c:pt idx="3">
                  <c:v>21/08/1999</c:v>
                </c:pt>
                <c:pt idx="4">
                  <c:v>22/10/1999</c:v>
                </c:pt>
                <c:pt idx="5">
                  <c:v>20/03/2000</c:v>
                </c:pt>
                <c:pt idx="6">
                  <c:v>31/08/2001</c:v>
                </c:pt>
                <c:pt idx="7">
                  <c:v>25/10/2001</c:v>
                </c:pt>
                <c:pt idx="8">
                  <c:v>11/04/2002</c:v>
                </c:pt>
                <c:pt idx="9">
                  <c:v>9/08/2003</c:v>
                </c:pt>
                <c:pt idx="10">
                  <c:v>31/10/2003</c:v>
                </c:pt>
                <c:pt idx="11">
                  <c:v>27/03/2004</c:v>
                </c:pt>
                <c:pt idx="12">
                  <c:v>13/08/2005</c:v>
                </c:pt>
                <c:pt idx="13">
                  <c:v>29/10/2005</c:v>
                </c:pt>
                <c:pt idx="14">
                  <c:v>27/03/2006</c:v>
                </c:pt>
                <c:pt idx="15">
                  <c:v>11/08/2007</c:v>
                </c:pt>
                <c:pt idx="16">
                  <c:v>27/10/2007</c:v>
                </c:pt>
                <c:pt idx="17">
                  <c:v>4/04/2008</c:v>
                </c:pt>
                <c:pt idx="18">
                  <c:v>29/08/2009</c:v>
                </c:pt>
                <c:pt idx="19">
                  <c:v>31/10/2009</c:v>
                </c:pt>
                <c:pt idx="20">
                  <c:v>22/03/2010</c:v>
                </c:pt>
                <c:pt idx="21">
                  <c:v>2/09/2011</c:v>
                </c:pt>
                <c:pt idx="22">
                  <c:v>24/10/2011</c:v>
                </c:pt>
                <c:pt idx="23">
                  <c:v>31/03/2012</c:v>
                </c:pt>
              </c:strCache>
            </c:strRef>
          </c:cat>
          <c:val>
            <c:numRef>
              <c:f>Waterchemistry!$C$11:$Z$11</c:f>
              <c:numCache>
                <c:formatCode>General</c:formatCode>
                <c:ptCount val="24"/>
                <c:pt idx="1">
                  <c:v>3000</c:v>
                </c:pt>
                <c:pt idx="3">
                  <c:v>1300</c:v>
                </c:pt>
                <c:pt idx="4">
                  <c:v>1300</c:v>
                </c:pt>
                <c:pt idx="5">
                  <c:v>1400</c:v>
                </c:pt>
                <c:pt idx="6">
                  <c:v>1500</c:v>
                </c:pt>
                <c:pt idx="7">
                  <c:v>1400</c:v>
                </c:pt>
                <c:pt idx="8">
                  <c:v>1800</c:v>
                </c:pt>
                <c:pt idx="9">
                  <c:v>1000</c:v>
                </c:pt>
                <c:pt idx="10">
                  <c:v>1500</c:v>
                </c:pt>
                <c:pt idx="11">
                  <c:v>2300</c:v>
                </c:pt>
                <c:pt idx="12">
                  <c:v>1300</c:v>
                </c:pt>
                <c:pt idx="13">
                  <c:v>2300</c:v>
                </c:pt>
                <c:pt idx="14">
                  <c:v>3100</c:v>
                </c:pt>
                <c:pt idx="15">
                  <c:v>2600</c:v>
                </c:pt>
                <c:pt idx="16">
                  <c:v>1200</c:v>
                </c:pt>
                <c:pt idx="17">
                  <c:v>1800</c:v>
                </c:pt>
                <c:pt idx="18">
                  <c:v>950</c:v>
                </c:pt>
                <c:pt idx="19">
                  <c:v>1600</c:v>
                </c:pt>
                <c:pt idx="20">
                  <c:v>2100</c:v>
                </c:pt>
                <c:pt idx="21">
                  <c:v>2100</c:v>
                </c:pt>
                <c:pt idx="22">
                  <c:v>1400</c:v>
                </c:pt>
                <c:pt idx="23">
                  <c:v>1700</c:v>
                </c:pt>
              </c:numCache>
            </c:numRef>
          </c:val>
          <c:smooth val="0"/>
        </c:ser>
        <c:dLbls>
          <c:showLegendKey val="0"/>
          <c:showVal val="0"/>
          <c:showCatName val="0"/>
          <c:showSerName val="0"/>
          <c:showPercent val="0"/>
          <c:showBubbleSize val="0"/>
        </c:dLbls>
        <c:marker val="1"/>
        <c:smooth val="0"/>
        <c:axId val="172794624"/>
        <c:axId val="172796160"/>
      </c:lineChart>
      <c:lineChart>
        <c:grouping val="standard"/>
        <c:varyColors val="0"/>
        <c:ser>
          <c:idx val="0"/>
          <c:order val="1"/>
          <c:tx>
            <c:strRef>
              <c:f>Waterchemistry!$B$13</c:f>
              <c:strCache>
                <c:ptCount val="1"/>
                <c:pt idx="0">
                  <c:v>Chlorophyll-a (mg/L)*</c:v>
                </c:pt>
              </c:strCache>
            </c:strRef>
          </c:tx>
          <c:spPr>
            <a:ln w="3175">
              <a:solidFill>
                <a:schemeClr val="tx2">
                  <a:lumMod val="60000"/>
                  <a:lumOff val="40000"/>
                </a:schemeClr>
              </a:solidFill>
            </a:ln>
          </c:spPr>
          <c:marker>
            <c:symbol val="circle"/>
            <c:size val="3"/>
          </c:marker>
          <c:cat>
            <c:strRef>
              <c:f>Waterchemistry!$C$2:$Z$5</c:f>
              <c:strCache>
                <c:ptCount val="24"/>
                <c:pt idx="0">
                  <c:v>7/08/1997</c:v>
                </c:pt>
                <c:pt idx="1">
                  <c:v>3/10/1997</c:v>
                </c:pt>
                <c:pt idx="2">
                  <c:v>11/03/1998</c:v>
                </c:pt>
                <c:pt idx="3">
                  <c:v>21/08/1999</c:v>
                </c:pt>
                <c:pt idx="4">
                  <c:v>22/10/1999</c:v>
                </c:pt>
                <c:pt idx="5">
                  <c:v>20/03/2000</c:v>
                </c:pt>
                <c:pt idx="6">
                  <c:v>31/08/2001</c:v>
                </c:pt>
                <c:pt idx="7">
                  <c:v>25/10/2001</c:v>
                </c:pt>
                <c:pt idx="8">
                  <c:v>11/04/2002</c:v>
                </c:pt>
                <c:pt idx="9">
                  <c:v>9/08/2003</c:v>
                </c:pt>
                <c:pt idx="10">
                  <c:v>31/10/2003</c:v>
                </c:pt>
                <c:pt idx="11">
                  <c:v>27/03/2004</c:v>
                </c:pt>
                <c:pt idx="12">
                  <c:v>13/08/2005</c:v>
                </c:pt>
                <c:pt idx="13">
                  <c:v>29/10/2005</c:v>
                </c:pt>
                <c:pt idx="14">
                  <c:v>27/03/2006</c:v>
                </c:pt>
                <c:pt idx="15">
                  <c:v>11/08/2007</c:v>
                </c:pt>
                <c:pt idx="16">
                  <c:v>27/10/2007</c:v>
                </c:pt>
                <c:pt idx="17">
                  <c:v>4/04/2008</c:v>
                </c:pt>
                <c:pt idx="18">
                  <c:v>29/08/2009</c:v>
                </c:pt>
                <c:pt idx="19">
                  <c:v>31/10/2009</c:v>
                </c:pt>
                <c:pt idx="20">
                  <c:v>22/03/2010</c:v>
                </c:pt>
                <c:pt idx="21">
                  <c:v>2/09/2011</c:v>
                </c:pt>
                <c:pt idx="22">
                  <c:v>24/10/2011</c:v>
                </c:pt>
                <c:pt idx="23">
                  <c:v>31/03/2012</c:v>
                </c:pt>
              </c:strCache>
            </c:strRef>
          </c:cat>
          <c:val>
            <c:numRef>
              <c:f>Waterchemistry!$C$13:$Z$13</c:f>
              <c:numCache>
                <c:formatCode>General</c:formatCode>
                <c:ptCount val="24"/>
                <c:pt idx="0">
                  <c:v>-999</c:v>
                </c:pt>
                <c:pt idx="1">
                  <c:v>0.5</c:v>
                </c:pt>
                <c:pt idx="2">
                  <c:v>-999</c:v>
                </c:pt>
                <c:pt idx="3">
                  <c:v>9</c:v>
                </c:pt>
                <c:pt idx="4">
                  <c:v>2</c:v>
                </c:pt>
                <c:pt idx="5">
                  <c:v>24</c:v>
                </c:pt>
                <c:pt idx="6">
                  <c:v>7</c:v>
                </c:pt>
                <c:pt idx="7">
                  <c:v>4</c:v>
                </c:pt>
                <c:pt idx="8">
                  <c:v>22</c:v>
                </c:pt>
                <c:pt idx="9">
                  <c:v>50</c:v>
                </c:pt>
                <c:pt idx="10">
                  <c:v>39</c:v>
                </c:pt>
                <c:pt idx="11">
                  <c:v>10</c:v>
                </c:pt>
                <c:pt idx="12">
                  <c:v>14</c:v>
                </c:pt>
                <c:pt idx="13">
                  <c:v>23</c:v>
                </c:pt>
                <c:pt idx="14">
                  <c:v>0.5</c:v>
                </c:pt>
                <c:pt idx="15">
                  <c:v>4</c:v>
                </c:pt>
                <c:pt idx="16">
                  <c:v>17</c:v>
                </c:pt>
                <c:pt idx="17">
                  <c:v>13</c:v>
                </c:pt>
                <c:pt idx="18">
                  <c:v>0.5</c:v>
                </c:pt>
                <c:pt idx="19">
                  <c:v>3</c:v>
                </c:pt>
                <c:pt idx="20">
                  <c:v>5</c:v>
                </c:pt>
                <c:pt idx="21">
                  <c:v>4</c:v>
                </c:pt>
                <c:pt idx="22">
                  <c:v>11</c:v>
                </c:pt>
                <c:pt idx="23">
                  <c:v>6</c:v>
                </c:pt>
              </c:numCache>
            </c:numRef>
          </c:val>
          <c:smooth val="0"/>
        </c:ser>
        <c:dLbls>
          <c:showLegendKey val="0"/>
          <c:showVal val="0"/>
          <c:showCatName val="0"/>
          <c:showSerName val="0"/>
          <c:showPercent val="0"/>
          <c:showBubbleSize val="0"/>
        </c:dLbls>
        <c:marker val="1"/>
        <c:smooth val="0"/>
        <c:axId val="172804736"/>
        <c:axId val="172802816"/>
      </c:lineChart>
      <c:dateAx>
        <c:axId val="172794624"/>
        <c:scaling>
          <c:orientation val="minMax"/>
        </c:scaling>
        <c:delete val="0"/>
        <c:axPos val="b"/>
        <c:numFmt formatCode="mmm/yyyy" sourceLinked="0"/>
        <c:majorTickMark val="out"/>
        <c:minorTickMark val="none"/>
        <c:tickLblPos val="nextTo"/>
        <c:txPr>
          <a:bodyPr rot="-5400000" vert="horz"/>
          <a:lstStyle/>
          <a:p>
            <a:pPr>
              <a:defRPr/>
            </a:pPr>
            <a:endParaRPr lang="en-US"/>
          </a:p>
        </c:txPr>
        <c:crossAx val="172796160"/>
        <c:crosses val="autoZero"/>
        <c:auto val="0"/>
        <c:lblOffset val="100"/>
        <c:baseTimeUnit val="months"/>
      </c:dateAx>
      <c:valAx>
        <c:axId val="172796160"/>
        <c:scaling>
          <c:orientation val="minMax"/>
          <c:min val="0"/>
        </c:scaling>
        <c:delete val="0"/>
        <c:axPos val="l"/>
        <c:title>
          <c:tx>
            <c:rich>
              <a:bodyPr rot="-5400000" vert="horz"/>
              <a:lstStyle/>
              <a:p>
                <a:pPr>
                  <a:defRPr/>
                </a:pPr>
                <a:r>
                  <a:rPr lang="en-US"/>
                  <a:t>TFN (mg/L)</a:t>
                </a:r>
              </a:p>
            </c:rich>
          </c:tx>
          <c:overlay val="0"/>
        </c:title>
        <c:numFmt formatCode="General" sourceLinked="1"/>
        <c:majorTickMark val="out"/>
        <c:minorTickMark val="none"/>
        <c:tickLblPos val="nextTo"/>
        <c:spPr>
          <a:ln>
            <a:solidFill>
              <a:srgbClr val="FF0000"/>
            </a:solidFill>
          </a:ln>
        </c:spPr>
        <c:crossAx val="172794624"/>
        <c:crosses val="autoZero"/>
        <c:crossBetween val="between"/>
        <c:dispUnits>
          <c:builtInUnit val="thousands"/>
        </c:dispUnits>
      </c:valAx>
      <c:valAx>
        <c:axId val="172802816"/>
        <c:scaling>
          <c:orientation val="minMax"/>
          <c:max val="100"/>
          <c:min val="0"/>
        </c:scaling>
        <c:delete val="0"/>
        <c:axPos val="r"/>
        <c:title>
          <c:tx>
            <c:rich>
              <a:bodyPr rot="-5400000" vert="horz"/>
              <a:lstStyle/>
              <a:p>
                <a:pPr>
                  <a:defRPr/>
                </a:pPr>
                <a:r>
                  <a:rPr lang="en-US"/>
                  <a:t>Chll-a (ug/L)</a:t>
                </a:r>
              </a:p>
            </c:rich>
          </c:tx>
          <c:overlay val="0"/>
        </c:title>
        <c:numFmt formatCode="General" sourceLinked="1"/>
        <c:majorTickMark val="out"/>
        <c:minorTickMark val="none"/>
        <c:tickLblPos val="nextTo"/>
        <c:spPr>
          <a:ln>
            <a:solidFill>
              <a:srgbClr val="1F497D">
                <a:lumMod val="60000"/>
                <a:lumOff val="40000"/>
              </a:srgbClr>
            </a:solidFill>
          </a:ln>
        </c:spPr>
        <c:crossAx val="172804736"/>
        <c:crosses val="max"/>
        <c:crossBetween val="between"/>
      </c:valAx>
      <c:catAx>
        <c:axId val="172804736"/>
        <c:scaling>
          <c:orientation val="minMax"/>
        </c:scaling>
        <c:delete val="1"/>
        <c:axPos val="b"/>
        <c:majorTickMark val="out"/>
        <c:minorTickMark val="none"/>
        <c:tickLblPos val="nextTo"/>
        <c:crossAx val="172802816"/>
        <c:crosses val="autoZero"/>
        <c:auto val="1"/>
        <c:lblAlgn val="ctr"/>
        <c:lblOffset val="100"/>
        <c:noMultiLvlLbl val="0"/>
      </c:catAx>
    </c:plotArea>
    <c:plotVisOnly val="1"/>
    <c:dispBlanksAs val="gap"/>
    <c:showDLblsOverMax val="0"/>
  </c:chart>
  <c:spPr>
    <a:ln>
      <a:noFill/>
    </a:ln>
  </c:spPr>
  <c:printSettings>
    <c:headerFooter/>
    <c:pageMargins b="0.75000000000000322" l="0.70000000000000062" r="0.70000000000000062" t="0.7500000000000032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3.xml"/><Relationship Id="rId5" Type="http://schemas.openxmlformats.org/officeDocument/2006/relationships/image" Target="../media/image13.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editAs="oneCell">
    <xdr:from>
      <xdr:col>15</xdr:col>
      <xdr:colOff>876300</xdr:colOff>
      <xdr:row>12</xdr:row>
      <xdr:rowOff>28575</xdr:rowOff>
    </xdr:from>
    <xdr:to>
      <xdr:col>22</xdr:col>
      <xdr:colOff>320560</xdr:colOff>
      <xdr:row>39</xdr:row>
      <xdr:rowOff>47475</xdr:rowOff>
    </xdr:to>
    <xdr:pic>
      <xdr:nvPicPr>
        <xdr:cNvPr id="1026" name="Picture 2"/>
        <xdr:cNvPicPr>
          <a:picLocks noChangeAspect="1" noChangeArrowheads="1"/>
        </xdr:cNvPicPr>
      </xdr:nvPicPr>
      <xdr:blipFill>
        <a:blip xmlns:r="http://schemas.openxmlformats.org/officeDocument/2006/relationships" r:embed="rId1"/>
        <a:srcRect/>
        <a:stretch>
          <a:fillRect/>
        </a:stretch>
      </xdr:blipFill>
      <xdr:spPr bwMode="auto">
        <a:xfrm>
          <a:off x="8239125" y="2466975"/>
          <a:ext cx="4330585" cy="5162400"/>
        </a:xfrm>
        <a:prstGeom prst="rect">
          <a:avLst/>
        </a:prstGeom>
        <a:noFill/>
      </xdr:spPr>
    </xdr:pic>
    <xdr:clientData/>
  </xdr:twoCellAnchor>
  <xdr:twoCellAnchor editAs="oneCell">
    <xdr:from>
      <xdr:col>15</xdr:col>
      <xdr:colOff>1019175</xdr:colOff>
      <xdr:row>80</xdr:row>
      <xdr:rowOff>0</xdr:rowOff>
    </xdr:from>
    <xdr:to>
      <xdr:col>23</xdr:col>
      <xdr:colOff>114300</xdr:colOff>
      <xdr:row>94</xdr:row>
      <xdr:rowOff>95250</xdr:rowOff>
    </xdr:to>
    <xdr:pic>
      <xdr:nvPicPr>
        <xdr:cNvPr id="2" name="Picture 2"/>
        <xdr:cNvPicPr>
          <a:picLocks noChangeAspect="1" noChangeArrowheads="1"/>
        </xdr:cNvPicPr>
      </xdr:nvPicPr>
      <xdr:blipFill>
        <a:blip xmlns:r="http://schemas.openxmlformats.org/officeDocument/2006/relationships" r:embed="rId2"/>
        <a:srcRect/>
        <a:stretch>
          <a:fillRect/>
        </a:stretch>
      </xdr:blipFill>
      <xdr:spPr bwMode="auto">
        <a:xfrm>
          <a:off x="8382000" y="15392400"/>
          <a:ext cx="4591050" cy="27622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276225</xdr:colOff>
      <xdr:row>49</xdr:row>
      <xdr:rowOff>0</xdr:rowOff>
    </xdr:from>
    <xdr:to>
      <xdr:col>17</xdr:col>
      <xdr:colOff>495300</xdr:colOff>
      <xdr:row>78</xdr:row>
      <xdr:rowOff>28575</xdr:rowOff>
    </xdr:to>
    <xdr:pic>
      <xdr:nvPicPr>
        <xdr:cNvPr id="8194" name="Picture 2"/>
        <xdr:cNvPicPr>
          <a:picLocks noChangeAspect="1" noChangeArrowheads="1"/>
        </xdr:cNvPicPr>
      </xdr:nvPicPr>
      <xdr:blipFill>
        <a:blip xmlns:r="http://schemas.openxmlformats.org/officeDocument/2006/relationships" r:embed="rId1"/>
        <a:srcRect/>
        <a:stretch>
          <a:fillRect/>
        </a:stretch>
      </xdr:blipFill>
      <xdr:spPr bwMode="auto">
        <a:xfrm>
          <a:off x="8724900" y="9391650"/>
          <a:ext cx="4600575" cy="5553075"/>
        </a:xfrm>
        <a:prstGeom prst="rect">
          <a:avLst/>
        </a:prstGeom>
        <a:noFill/>
      </xdr:spPr>
    </xdr:pic>
    <xdr:clientData/>
  </xdr:twoCellAnchor>
  <xdr:twoCellAnchor editAs="oneCell">
    <xdr:from>
      <xdr:col>11</xdr:col>
      <xdr:colOff>209550</xdr:colOff>
      <xdr:row>7</xdr:row>
      <xdr:rowOff>76200</xdr:rowOff>
    </xdr:from>
    <xdr:to>
      <xdr:col>19</xdr:col>
      <xdr:colOff>74850</xdr:colOff>
      <xdr:row>32</xdr:row>
      <xdr:rowOff>170100</xdr:rowOff>
    </xdr:to>
    <xdr:pic>
      <xdr:nvPicPr>
        <xdr:cNvPr id="4" name="Picture 3" descr="Div03.emf"/>
        <xdr:cNvPicPr>
          <a:picLocks noChangeAspect="1"/>
        </xdr:cNvPicPr>
      </xdr:nvPicPr>
      <xdr:blipFill>
        <a:blip xmlns:r="http://schemas.openxmlformats.org/officeDocument/2006/relationships" r:embed="rId2"/>
        <a:stretch>
          <a:fillRect/>
        </a:stretch>
      </xdr:blipFill>
      <xdr:spPr>
        <a:xfrm>
          <a:off x="9267825" y="1609725"/>
          <a:ext cx="4856400" cy="485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66675</xdr:colOff>
      <xdr:row>5</xdr:row>
      <xdr:rowOff>87474</xdr:rowOff>
    </xdr:from>
    <xdr:to>
      <xdr:col>26</xdr:col>
      <xdr:colOff>228600</xdr:colOff>
      <xdr:row>34</xdr:row>
      <xdr:rowOff>133350</xdr:rowOff>
    </xdr:to>
    <xdr:pic>
      <xdr:nvPicPr>
        <xdr:cNvPr id="7169" name="Picture 1"/>
        <xdr:cNvPicPr>
          <a:picLocks noChangeAspect="1" noChangeArrowheads="1"/>
        </xdr:cNvPicPr>
      </xdr:nvPicPr>
      <xdr:blipFill>
        <a:blip xmlns:r="http://schemas.openxmlformats.org/officeDocument/2006/relationships" r:embed="rId1"/>
        <a:srcRect/>
        <a:stretch>
          <a:fillRect/>
        </a:stretch>
      </xdr:blipFill>
      <xdr:spPr bwMode="auto">
        <a:xfrm>
          <a:off x="7962900" y="1640049"/>
          <a:ext cx="6858000" cy="5570376"/>
        </a:xfrm>
        <a:prstGeom prst="rect">
          <a:avLst/>
        </a:prstGeom>
        <a:noFill/>
      </xdr:spPr>
    </xdr:pic>
    <xdr:clientData/>
  </xdr:twoCellAnchor>
  <xdr:twoCellAnchor editAs="oneCell">
    <xdr:from>
      <xdr:col>16</xdr:col>
      <xdr:colOff>559376</xdr:colOff>
      <xdr:row>43</xdr:row>
      <xdr:rowOff>25005</xdr:rowOff>
    </xdr:from>
    <xdr:to>
      <xdr:col>23</xdr:col>
      <xdr:colOff>464127</xdr:colOff>
      <xdr:row>83</xdr:row>
      <xdr:rowOff>106894</xdr:rowOff>
    </xdr:to>
    <xdr:pic>
      <xdr:nvPicPr>
        <xdr:cNvPr id="6" name="Picture 5" descr="Rplot01.emf"/>
        <xdr:cNvPicPr>
          <a:picLocks noChangeAspect="1"/>
        </xdr:cNvPicPr>
      </xdr:nvPicPr>
      <xdr:blipFill>
        <a:blip xmlns:r="http://schemas.openxmlformats.org/officeDocument/2006/relationships" r:embed="rId2"/>
        <a:srcRect r="45832"/>
        <a:stretch>
          <a:fillRect/>
        </a:stretch>
      </xdr:blipFill>
      <xdr:spPr>
        <a:xfrm>
          <a:off x="9703376" y="8839960"/>
          <a:ext cx="4147706" cy="77018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9525</xdr:colOff>
      <xdr:row>7</xdr:row>
      <xdr:rowOff>47625</xdr:rowOff>
    </xdr:from>
    <xdr:to>
      <xdr:col>28</xdr:col>
      <xdr:colOff>421125</xdr:colOff>
      <xdr:row>44</xdr:row>
      <xdr:rowOff>116325</xdr:rowOff>
    </xdr:to>
    <xdr:pic>
      <xdr:nvPicPr>
        <xdr:cNvPr id="6" name="Picture 5" descr="birdR03.emf"/>
        <xdr:cNvPicPr>
          <a:picLocks noChangeAspect="1"/>
        </xdr:cNvPicPr>
      </xdr:nvPicPr>
      <xdr:blipFill>
        <a:blip xmlns:r="http://schemas.openxmlformats.org/officeDocument/2006/relationships" r:embed="rId1"/>
        <a:stretch>
          <a:fillRect/>
        </a:stretch>
      </xdr:blipFill>
      <xdr:spPr>
        <a:xfrm>
          <a:off x="7772400" y="1457325"/>
          <a:ext cx="7117200" cy="7117200"/>
        </a:xfrm>
        <a:prstGeom prst="rect">
          <a:avLst/>
        </a:prstGeom>
      </xdr:spPr>
    </xdr:pic>
    <xdr:clientData/>
  </xdr:twoCellAnchor>
  <xdr:twoCellAnchor editAs="oneCell">
    <xdr:from>
      <xdr:col>17</xdr:col>
      <xdr:colOff>600075</xdr:colOff>
      <xdr:row>52</xdr:row>
      <xdr:rowOff>152400</xdr:rowOff>
    </xdr:from>
    <xdr:to>
      <xdr:col>28</xdr:col>
      <xdr:colOff>600075</xdr:colOff>
      <xdr:row>94</xdr:row>
      <xdr:rowOff>57150</xdr:rowOff>
    </xdr:to>
    <xdr:pic>
      <xdr:nvPicPr>
        <xdr:cNvPr id="7" name="Picture 6" descr="guildR03.emf"/>
        <xdr:cNvPicPr>
          <a:picLocks noChangeAspect="1"/>
        </xdr:cNvPicPr>
      </xdr:nvPicPr>
      <xdr:blipFill>
        <a:blip xmlns:r="http://schemas.openxmlformats.org/officeDocument/2006/relationships" r:embed="rId2"/>
        <a:stretch>
          <a:fillRect/>
        </a:stretch>
      </xdr:blipFill>
      <xdr:spPr>
        <a:xfrm>
          <a:off x="8362950" y="10106025"/>
          <a:ext cx="6705600" cy="6705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27</xdr:col>
      <xdr:colOff>238125</xdr:colOff>
      <xdr:row>64</xdr:row>
      <xdr:rowOff>28575</xdr:rowOff>
    </xdr:from>
    <xdr:to>
      <xdr:col>35</xdr:col>
      <xdr:colOff>515325</xdr:colOff>
      <xdr:row>89</xdr:row>
      <xdr:rowOff>96075</xdr:rowOff>
    </xdr:to>
    <xdr:pic>
      <xdr:nvPicPr>
        <xdr:cNvPr id="7" name="Picture 6" descr="BirdRDAfinal.emf"/>
        <xdr:cNvPicPr>
          <a:picLocks noChangeAspect="1"/>
        </xdr:cNvPicPr>
      </xdr:nvPicPr>
      <xdr:blipFill>
        <a:blip xmlns:r="http://schemas.openxmlformats.org/officeDocument/2006/relationships" r:embed="rId1"/>
        <a:stretch>
          <a:fillRect/>
        </a:stretch>
      </xdr:blipFill>
      <xdr:spPr>
        <a:xfrm>
          <a:off x="10525125" y="12553950"/>
          <a:ext cx="5154000" cy="4830000"/>
        </a:xfrm>
        <a:prstGeom prst="rect">
          <a:avLst/>
        </a:prstGeom>
      </xdr:spPr>
    </xdr:pic>
    <xdr:clientData/>
  </xdr:twoCellAnchor>
  <xdr:twoCellAnchor editAs="oneCell">
    <xdr:from>
      <xdr:col>27</xdr:col>
      <xdr:colOff>585109</xdr:colOff>
      <xdr:row>8</xdr:row>
      <xdr:rowOff>132430</xdr:rowOff>
    </xdr:from>
    <xdr:to>
      <xdr:col>36</xdr:col>
      <xdr:colOff>606880</xdr:colOff>
      <xdr:row>34</xdr:row>
      <xdr:rowOff>36739</xdr:rowOff>
    </xdr:to>
    <xdr:pic>
      <xdr:nvPicPr>
        <xdr:cNvPr id="2" name="Picture 2"/>
        <xdr:cNvPicPr>
          <a:picLocks noChangeAspect="1" noChangeArrowheads="1"/>
        </xdr:cNvPicPr>
      </xdr:nvPicPr>
      <xdr:blipFill>
        <a:blip xmlns:r="http://schemas.openxmlformats.org/officeDocument/2006/relationships" r:embed="rId2"/>
        <a:srcRect/>
        <a:stretch>
          <a:fillRect/>
        </a:stretch>
      </xdr:blipFill>
      <xdr:spPr bwMode="auto">
        <a:xfrm>
          <a:off x="10940145" y="1710859"/>
          <a:ext cx="5532664" cy="4857309"/>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47625</xdr:colOff>
      <xdr:row>42</xdr:row>
      <xdr:rowOff>171449</xdr:rowOff>
    </xdr:from>
    <xdr:to>
      <xdr:col>12</xdr:col>
      <xdr:colOff>76200</xdr:colOff>
      <xdr:row>58</xdr:row>
      <xdr:rowOff>142874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123825</xdr:colOff>
      <xdr:row>43</xdr:row>
      <xdr:rowOff>76200</xdr:rowOff>
    </xdr:from>
    <xdr:to>
      <xdr:col>19</xdr:col>
      <xdr:colOff>152400</xdr:colOff>
      <xdr:row>57</xdr:row>
      <xdr:rowOff>152400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19</xdr:col>
      <xdr:colOff>95250</xdr:colOff>
      <xdr:row>57</xdr:row>
      <xdr:rowOff>180975</xdr:rowOff>
    </xdr:from>
    <xdr:to>
      <xdr:col>27</xdr:col>
      <xdr:colOff>88601</xdr:colOff>
      <xdr:row>78</xdr:row>
      <xdr:rowOff>57150</xdr:rowOff>
    </xdr:to>
    <xdr:pic>
      <xdr:nvPicPr>
        <xdr:cNvPr id="7" name="Picture 6" descr="anions.emf"/>
        <xdr:cNvPicPr>
          <a:picLocks noChangeAspect="1"/>
        </xdr:cNvPicPr>
      </xdr:nvPicPr>
      <xdr:blipFill>
        <a:blip xmlns:r="http://schemas.openxmlformats.org/officeDocument/2006/relationships" r:embed="rId3"/>
        <a:stretch>
          <a:fillRect/>
        </a:stretch>
      </xdr:blipFill>
      <xdr:spPr>
        <a:xfrm>
          <a:off x="10687050" y="11401425"/>
          <a:ext cx="4136726" cy="3876675"/>
        </a:xfrm>
        <a:prstGeom prst="rect">
          <a:avLst/>
        </a:prstGeom>
      </xdr:spPr>
    </xdr:pic>
    <xdr:clientData/>
  </xdr:twoCellAnchor>
  <xdr:twoCellAnchor editAs="oneCell">
    <xdr:from>
      <xdr:col>19</xdr:col>
      <xdr:colOff>95251</xdr:colOff>
      <xdr:row>38</xdr:row>
      <xdr:rowOff>9525</xdr:rowOff>
    </xdr:from>
    <xdr:to>
      <xdr:col>27</xdr:col>
      <xdr:colOff>89161</xdr:colOff>
      <xdr:row>58</xdr:row>
      <xdr:rowOff>76725</xdr:rowOff>
    </xdr:to>
    <xdr:pic>
      <xdr:nvPicPr>
        <xdr:cNvPr id="8" name="Picture 7" descr="cations.emf"/>
        <xdr:cNvPicPr>
          <a:picLocks noChangeAspect="1"/>
        </xdr:cNvPicPr>
      </xdr:nvPicPr>
      <xdr:blipFill>
        <a:blip xmlns:r="http://schemas.openxmlformats.org/officeDocument/2006/relationships" r:embed="rId4"/>
        <a:stretch>
          <a:fillRect/>
        </a:stretch>
      </xdr:blipFill>
      <xdr:spPr>
        <a:xfrm>
          <a:off x="10687051" y="7610475"/>
          <a:ext cx="4137285" cy="3877200"/>
        </a:xfrm>
        <a:prstGeom prst="rect">
          <a:avLst/>
        </a:prstGeom>
      </xdr:spPr>
    </xdr:pic>
    <xdr:clientData/>
  </xdr:twoCellAnchor>
  <xdr:twoCellAnchor editAs="oneCell">
    <xdr:from>
      <xdr:col>6</xdr:col>
      <xdr:colOff>485775</xdr:colOff>
      <xdr:row>98</xdr:row>
      <xdr:rowOff>187426</xdr:rowOff>
    </xdr:from>
    <xdr:to>
      <xdr:col>20</xdr:col>
      <xdr:colOff>238125</xdr:colOff>
      <xdr:row>134</xdr:row>
      <xdr:rowOff>149326</xdr:rowOff>
    </xdr:to>
    <xdr:pic>
      <xdr:nvPicPr>
        <xdr:cNvPr id="11" name="Picture 10" descr="corrgram03.emf"/>
        <xdr:cNvPicPr>
          <a:picLocks noChangeAspect="1"/>
        </xdr:cNvPicPr>
      </xdr:nvPicPr>
      <xdr:blipFill>
        <a:blip xmlns:r="http://schemas.openxmlformats.org/officeDocument/2006/relationships" r:embed="rId5"/>
        <a:stretch>
          <a:fillRect/>
        </a:stretch>
      </xdr:blipFill>
      <xdr:spPr>
        <a:xfrm>
          <a:off x="4514850" y="19218376"/>
          <a:ext cx="6819900" cy="6819900"/>
        </a:xfrm>
        <a:prstGeom prst="rect">
          <a:avLst/>
        </a:prstGeom>
      </xdr:spPr>
    </xdr:pic>
    <xdr:clientData/>
  </xdr:twoCellAnchor>
  <xdr:twoCellAnchor>
    <xdr:from>
      <xdr:col>6</xdr:col>
      <xdr:colOff>104775</xdr:colOff>
      <xdr:row>60</xdr:row>
      <xdr:rowOff>76201</xdr:rowOff>
    </xdr:from>
    <xdr:to>
      <xdr:col>13</xdr:col>
      <xdr:colOff>171450</xdr:colOff>
      <xdr:row>76</xdr:row>
      <xdr:rowOff>171451</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ec.wa.gov.au/content/view/5867/1817/" TargetMode="External"/><Relationship Id="rId1" Type="http://schemas.openxmlformats.org/officeDocument/2006/relationships/hyperlink" Target="mailto:David.Cale@DPaW.wa.gov.a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2"/>
  <sheetViews>
    <sheetView topLeftCell="A4" workbookViewId="0">
      <selection activeCell="J29" sqref="J28:J29"/>
    </sheetView>
  </sheetViews>
  <sheetFormatPr defaultRowHeight="15" x14ac:dyDescent="0.25"/>
  <cols>
    <col min="13" max="13" width="11.140625" customWidth="1"/>
    <col min="16" max="16" width="19" customWidth="1"/>
  </cols>
  <sheetData>
    <row r="1" spans="1:13" x14ac:dyDescent="0.25">
      <c r="A1" s="206"/>
      <c r="B1" s="206"/>
      <c r="C1" s="205"/>
      <c r="D1" s="205"/>
      <c r="E1" s="204"/>
      <c r="F1" s="204"/>
      <c r="G1" s="207"/>
      <c r="H1" s="207"/>
      <c r="I1" s="207"/>
      <c r="J1" s="207"/>
      <c r="K1" s="207"/>
      <c r="L1" s="207"/>
      <c r="M1" s="208"/>
    </row>
    <row r="2" spans="1:13" ht="26.25" x14ac:dyDescent="0.4">
      <c r="A2" s="86"/>
      <c r="B2" s="314" t="s">
        <v>645</v>
      </c>
      <c r="C2" s="314"/>
      <c r="D2" s="314"/>
      <c r="E2" s="314"/>
      <c r="F2" s="314"/>
      <c r="G2" s="314"/>
      <c r="H2" s="314"/>
      <c r="I2" s="314"/>
      <c r="J2" s="314"/>
      <c r="K2" s="314"/>
      <c r="L2" s="314"/>
      <c r="M2" s="88"/>
    </row>
    <row r="3" spans="1:13" ht="26.25" x14ac:dyDescent="0.4">
      <c r="A3" s="86"/>
      <c r="B3" s="315" t="s">
        <v>754</v>
      </c>
      <c r="C3" s="315"/>
      <c r="D3" s="315"/>
      <c r="E3" s="315"/>
      <c r="F3" s="315"/>
      <c r="G3" s="315"/>
      <c r="H3" s="315"/>
      <c r="I3" s="315"/>
      <c r="J3" s="315"/>
      <c r="K3" s="315"/>
      <c r="L3" s="315"/>
      <c r="M3" s="88"/>
    </row>
    <row r="4" spans="1:13" ht="26.25" customHeight="1" x14ac:dyDescent="0.4">
      <c r="A4" s="86"/>
      <c r="B4" s="315" t="s">
        <v>755</v>
      </c>
      <c r="C4" s="315"/>
      <c r="D4" s="315"/>
      <c r="E4" s="315"/>
      <c r="F4" s="315"/>
      <c r="G4" s="315"/>
      <c r="H4" s="315"/>
      <c r="I4" s="315"/>
      <c r="J4" s="315"/>
      <c r="K4" s="315"/>
      <c r="L4" s="315"/>
      <c r="M4" s="88"/>
    </row>
    <row r="5" spans="1:13" x14ac:dyDescent="0.25">
      <c r="A5" s="86"/>
      <c r="B5" s="87"/>
      <c r="C5" s="87"/>
      <c r="D5" s="87"/>
      <c r="E5" s="87"/>
      <c r="F5" s="87"/>
      <c r="G5" s="87"/>
      <c r="H5" s="87"/>
      <c r="I5" s="87"/>
      <c r="J5" s="87"/>
      <c r="K5" s="87"/>
      <c r="L5" s="87"/>
      <c r="M5" s="88"/>
    </row>
    <row r="6" spans="1:13" x14ac:dyDescent="0.25">
      <c r="A6" s="86"/>
      <c r="B6" s="119" t="s">
        <v>654</v>
      </c>
      <c r="C6" s="87"/>
      <c r="D6" s="87"/>
      <c r="E6" s="87"/>
      <c r="F6" s="87"/>
      <c r="G6" s="87"/>
      <c r="H6" s="87"/>
      <c r="I6" s="87"/>
      <c r="J6" s="87"/>
      <c r="K6" s="87"/>
      <c r="L6" s="87"/>
      <c r="M6" s="88"/>
    </row>
    <row r="7" spans="1:13" x14ac:dyDescent="0.25">
      <c r="A7" s="118"/>
      <c r="B7" s="119" t="s">
        <v>652</v>
      </c>
      <c r="C7" s="87"/>
      <c r="D7" s="119"/>
      <c r="E7" s="119"/>
      <c r="F7" s="119"/>
      <c r="G7" s="119"/>
      <c r="H7" s="119"/>
      <c r="I7" s="119"/>
      <c r="J7" s="119"/>
      <c r="K7" s="119"/>
      <c r="L7" s="119"/>
      <c r="M7" s="120"/>
    </row>
    <row r="8" spans="1:13" x14ac:dyDescent="0.25">
      <c r="A8" s="118"/>
      <c r="B8" s="119" t="s">
        <v>646</v>
      </c>
      <c r="C8" s="87"/>
      <c r="D8" s="119"/>
      <c r="E8" s="119"/>
      <c r="F8" s="119"/>
      <c r="G8" s="119"/>
      <c r="H8" s="119"/>
      <c r="I8" s="119"/>
      <c r="J8" s="119"/>
      <c r="K8" s="119"/>
      <c r="L8" s="119"/>
      <c r="M8" s="120"/>
    </row>
    <row r="9" spans="1:13" x14ac:dyDescent="0.25">
      <c r="A9" s="118"/>
      <c r="B9" s="119" t="s">
        <v>1000</v>
      </c>
      <c r="C9" s="87"/>
      <c r="D9" s="119"/>
      <c r="E9" s="119"/>
      <c r="F9" s="119"/>
      <c r="G9" s="119"/>
      <c r="H9" s="119"/>
      <c r="I9" s="119"/>
      <c r="J9" s="119"/>
      <c r="K9" s="119"/>
      <c r="L9" s="119"/>
      <c r="M9" s="120"/>
    </row>
    <row r="10" spans="1:13" x14ac:dyDescent="0.25">
      <c r="A10" s="118"/>
      <c r="B10" s="236" t="s">
        <v>1013</v>
      </c>
      <c r="C10" s="87"/>
      <c r="D10" s="119"/>
      <c r="E10" s="119"/>
      <c r="F10" s="119"/>
      <c r="G10" s="119"/>
      <c r="H10" s="119"/>
      <c r="I10" s="119"/>
      <c r="J10" s="119"/>
      <c r="K10" s="119"/>
      <c r="L10" s="119"/>
      <c r="M10" s="120"/>
    </row>
    <row r="11" spans="1:13" s="200" customFormat="1" x14ac:dyDescent="0.25">
      <c r="A11" s="118"/>
      <c r="B11" s="119"/>
      <c r="C11" s="236"/>
      <c r="D11" s="119"/>
      <c r="E11" s="119"/>
      <c r="F11" s="119"/>
      <c r="G11" s="119"/>
      <c r="H11" s="119"/>
      <c r="I11" s="119"/>
      <c r="J11" s="119"/>
      <c r="K11" s="119"/>
      <c r="L11" s="119"/>
      <c r="M11" s="120"/>
    </row>
    <row r="12" spans="1:13" ht="20.25" customHeight="1" x14ac:dyDescent="0.35">
      <c r="A12" s="118"/>
      <c r="B12" s="316" t="s">
        <v>1012</v>
      </c>
      <c r="C12" s="316"/>
      <c r="D12" s="316"/>
      <c r="E12" s="316"/>
      <c r="F12" s="316"/>
      <c r="G12" s="316"/>
      <c r="H12" s="316"/>
      <c r="I12" s="316"/>
      <c r="J12" s="316"/>
      <c r="K12" s="247"/>
      <c r="L12" s="247"/>
      <c r="M12" s="120"/>
    </row>
    <row r="13" spans="1:13" ht="21" customHeight="1" x14ac:dyDescent="0.35">
      <c r="A13" s="118"/>
      <c r="B13" s="316"/>
      <c r="C13" s="316"/>
      <c r="D13" s="316"/>
      <c r="E13" s="316"/>
      <c r="F13" s="316"/>
      <c r="G13" s="316"/>
      <c r="H13" s="316"/>
      <c r="I13" s="316"/>
      <c r="J13" s="316"/>
      <c r="K13" s="247"/>
      <c r="L13" s="247"/>
      <c r="M13" s="120"/>
    </row>
    <row r="14" spans="1:13" x14ac:dyDescent="0.25">
      <c r="A14" s="118"/>
      <c r="B14" s="119" t="s">
        <v>647</v>
      </c>
      <c r="C14" s="119"/>
      <c r="D14" s="119"/>
      <c r="E14" s="119"/>
      <c r="F14" s="119"/>
      <c r="G14" s="119"/>
      <c r="H14" s="119"/>
      <c r="I14" s="119"/>
      <c r="J14" s="119"/>
      <c r="K14" s="119"/>
      <c r="L14" s="119"/>
      <c r="M14" s="120"/>
    </row>
    <row r="15" spans="1:13" x14ac:dyDescent="0.25">
      <c r="A15" s="118"/>
      <c r="B15" s="119" t="s">
        <v>655</v>
      </c>
      <c r="C15" s="119"/>
      <c r="D15" s="119"/>
      <c r="E15" s="119"/>
      <c r="F15" s="119"/>
      <c r="G15" s="119"/>
      <c r="H15" s="119"/>
      <c r="I15" s="119"/>
      <c r="J15" s="119"/>
      <c r="K15" s="119"/>
      <c r="L15" s="119"/>
      <c r="M15" s="120"/>
    </row>
    <row r="16" spans="1:13" x14ac:dyDescent="0.25">
      <c r="A16" s="118"/>
      <c r="B16" s="119" t="s">
        <v>656</v>
      </c>
      <c r="C16" s="119"/>
      <c r="D16" s="119"/>
      <c r="E16" s="119"/>
      <c r="F16" s="119"/>
      <c r="G16" s="119"/>
      <c r="H16" s="119"/>
      <c r="I16" s="119"/>
      <c r="J16" s="119"/>
      <c r="K16" s="119"/>
      <c r="L16" s="119"/>
      <c r="M16" s="120"/>
    </row>
    <row r="17" spans="1:17" x14ac:dyDescent="0.25">
      <c r="A17" s="118"/>
      <c r="B17" s="119" t="s">
        <v>657</v>
      </c>
      <c r="C17" s="119"/>
      <c r="D17" s="119"/>
      <c r="E17" s="119"/>
      <c r="F17" s="119"/>
      <c r="G17" s="119"/>
      <c r="H17" s="119"/>
      <c r="I17" s="119"/>
      <c r="J17" s="119"/>
      <c r="K17" s="119"/>
      <c r="L17" s="119"/>
      <c r="M17" s="120"/>
    </row>
    <row r="18" spans="1:17" x14ac:dyDescent="0.25">
      <c r="A18" s="118"/>
      <c r="B18" s="119" t="s">
        <v>756</v>
      </c>
      <c r="C18" s="119"/>
      <c r="D18" s="119"/>
      <c r="E18" s="119"/>
      <c r="F18" s="119"/>
      <c r="G18" s="119"/>
      <c r="H18" s="119"/>
      <c r="I18" s="119"/>
      <c r="J18" s="119"/>
      <c r="K18" s="119"/>
      <c r="L18" s="119"/>
      <c r="M18" s="120"/>
    </row>
    <row r="19" spans="1:17" ht="15" customHeight="1" x14ac:dyDescent="0.25">
      <c r="A19" s="118"/>
      <c r="B19" s="87" t="s">
        <v>658</v>
      </c>
      <c r="C19" s="119"/>
      <c r="D19" s="119"/>
      <c r="E19" s="119"/>
      <c r="F19" s="119"/>
      <c r="G19" s="119"/>
      <c r="H19" s="119"/>
      <c r="I19" s="119"/>
      <c r="J19" s="119"/>
      <c r="K19" s="119"/>
      <c r="L19" s="119"/>
      <c r="M19" s="120"/>
      <c r="Q19" s="237"/>
    </row>
    <row r="20" spans="1:17" x14ac:dyDescent="0.25">
      <c r="A20" s="86"/>
      <c r="B20" s="87"/>
      <c r="C20" s="87"/>
      <c r="D20" s="87"/>
      <c r="E20" s="87"/>
      <c r="F20" s="87"/>
      <c r="G20" s="87"/>
      <c r="H20" s="87"/>
      <c r="I20" s="87"/>
      <c r="J20" s="87"/>
      <c r="K20" s="87"/>
      <c r="L20" s="87"/>
      <c r="M20" s="88"/>
      <c r="Q20" s="237"/>
    </row>
    <row r="21" spans="1:17" x14ac:dyDescent="0.25">
      <c r="A21" s="86"/>
      <c r="B21" s="87" t="s">
        <v>678</v>
      </c>
      <c r="C21" s="87"/>
      <c r="D21" s="87"/>
      <c r="E21" s="87"/>
      <c r="F21" s="87"/>
      <c r="G21" s="87"/>
      <c r="H21" s="87"/>
      <c r="I21" s="87"/>
      <c r="J21" s="87"/>
      <c r="K21" s="87"/>
      <c r="L21" s="87"/>
      <c r="M21" s="88"/>
      <c r="Q21" s="237"/>
    </row>
    <row r="22" spans="1:17" x14ac:dyDescent="0.25">
      <c r="A22" s="86"/>
      <c r="B22" s="235" t="s">
        <v>1014</v>
      </c>
      <c r="C22" s="87"/>
      <c r="D22" s="87"/>
      <c r="E22" s="87"/>
      <c r="F22" s="87"/>
      <c r="G22" s="87"/>
      <c r="H22" s="87"/>
      <c r="I22" s="87"/>
      <c r="J22" s="87"/>
      <c r="K22" s="87"/>
      <c r="L22" s="87"/>
      <c r="M22" s="88"/>
      <c r="Q22" s="237"/>
    </row>
    <row r="23" spans="1:17" x14ac:dyDescent="0.25">
      <c r="A23" s="86"/>
      <c r="B23" s="239" t="s">
        <v>677</v>
      </c>
      <c r="C23" s="87"/>
      <c r="D23" s="87"/>
      <c r="E23" s="87"/>
      <c r="F23" s="87"/>
      <c r="G23" s="87"/>
      <c r="H23" s="87"/>
      <c r="I23" s="87"/>
      <c r="J23" s="87"/>
      <c r="K23" s="87"/>
      <c r="L23" s="87"/>
      <c r="M23" s="88"/>
      <c r="Q23" s="237"/>
    </row>
    <row r="24" spans="1:17" x14ac:dyDescent="0.25">
      <c r="A24" s="86"/>
      <c r="B24" s="303" t="s">
        <v>704</v>
      </c>
      <c r="C24" s="304"/>
      <c r="D24" s="304"/>
      <c r="E24" s="304"/>
      <c r="F24" s="304"/>
      <c r="G24" s="304"/>
      <c r="H24" s="87"/>
      <c r="I24" s="87"/>
      <c r="J24" s="87"/>
      <c r="K24" s="87"/>
      <c r="L24" s="87"/>
      <c r="M24" s="88"/>
      <c r="Q24" s="237"/>
    </row>
    <row r="25" spans="1:17" x14ac:dyDescent="0.25">
      <c r="A25" s="86"/>
      <c r="B25" s="212" t="s">
        <v>648</v>
      </c>
      <c r="C25" s="87"/>
      <c r="D25" s="87"/>
      <c r="E25" s="87"/>
      <c r="F25" s="87"/>
      <c r="G25" s="87"/>
      <c r="H25" s="87"/>
      <c r="I25" s="87"/>
      <c r="J25" s="87"/>
      <c r="K25" s="87"/>
      <c r="L25" s="87"/>
      <c r="M25" s="88"/>
    </row>
    <row r="26" spans="1:17" ht="15" customHeight="1" x14ac:dyDescent="0.25">
      <c r="A26" s="86"/>
      <c r="B26" s="87" t="s">
        <v>649</v>
      </c>
      <c r="C26" s="87"/>
      <c r="D26" s="87"/>
      <c r="E26" s="87"/>
      <c r="F26" s="87"/>
      <c r="G26" s="87"/>
      <c r="H26" s="87"/>
      <c r="I26" s="87"/>
      <c r="J26" s="87"/>
      <c r="K26" s="87"/>
      <c r="L26" s="87"/>
      <c r="M26" s="88"/>
    </row>
    <row r="27" spans="1:17" x14ac:dyDescent="0.25">
      <c r="A27" s="86"/>
      <c r="B27" s="87" t="s">
        <v>650</v>
      </c>
      <c r="C27" s="87"/>
      <c r="D27" s="87"/>
      <c r="E27" s="87"/>
      <c r="F27" s="87"/>
      <c r="G27" s="87"/>
      <c r="H27" s="87"/>
      <c r="I27" s="87"/>
      <c r="J27" s="87"/>
      <c r="K27" s="87"/>
      <c r="L27" s="87"/>
      <c r="M27" s="88"/>
    </row>
    <row r="28" spans="1:17" x14ac:dyDescent="0.25">
      <c r="A28" s="86"/>
      <c r="B28" s="297" t="s">
        <v>999</v>
      </c>
      <c r="C28" s="87"/>
      <c r="D28" s="87"/>
      <c r="E28" s="87"/>
      <c r="F28" s="87"/>
      <c r="G28" s="87"/>
      <c r="H28" s="87"/>
      <c r="I28" s="87"/>
      <c r="J28" s="87"/>
      <c r="K28" s="87"/>
      <c r="L28" s="87"/>
      <c r="M28" s="88"/>
    </row>
    <row r="29" spans="1:17" x14ac:dyDescent="0.25">
      <c r="A29" s="86"/>
      <c r="B29" s="87"/>
      <c r="C29" s="87"/>
      <c r="D29" s="87"/>
      <c r="E29" s="87"/>
      <c r="F29" s="87"/>
      <c r="G29" s="87"/>
      <c r="H29" s="87"/>
      <c r="I29" s="87"/>
      <c r="J29" s="87"/>
      <c r="K29" s="87"/>
      <c r="L29" s="87"/>
      <c r="M29" s="88"/>
    </row>
    <row r="30" spans="1:17" x14ac:dyDescent="0.25">
      <c r="A30" s="86"/>
      <c r="B30" s="87"/>
      <c r="C30" s="87"/>
      <c r="D30" s="87"/>
      <c r="E30" s="87"/>
      <c r="F30" s="87"/>
      <c r="G30" s="87"/>
      <c r="H30" s="87"/>
      <c r="I30" s="87"/>
      <c r="J30" s="87"/>
      <c r="K30" s="87"/>
      <c r="L30" s="87"/>
      <c r="M30" s="88"/>
    </row>
    <row r="31" spans="1:17" ht="15" customHeight="1" x14ac:dyDescent="0.25">
      <c r="A31" s="86"/>
      <c r="B31" s="87"/>
      <c r="C31" s="87"/>
      <c r="D31" s="87"/>
      <c r="E31" s="87"/>
      <c r="F31" s="87"/>
      <c r="G31" s="87"/>
      <c r="H31" s="87"/>
      <c r="I31" s="87"/>
      <c r="J31" s="87"/>
      <c r="K31" s="87"/>
      <c r="L31" s="87"/>
      <c r="M31" s="88"/>
    </row>
    <row r="32" spans="1:17" x14ac:dyDescent="0.25">
      <c r="A32" s="86"/>
      <c r="B32" s="87"/>
      <c r="C32" s="87"/>
      <c r="D32" s="87"/>
      <c r="E32" s="87"/>
      <c r="F32" s="87"/>
      <c r="G32" s="87"/>
      <c r="H32" s="87"/>
      <c r="I32" s="87"/>
      <c r="J32" s="87"/>
      <c r="K32" s="87"/>
      <c r="L32" s="87"/>
      <c r="M32" s="88"/>
    </row>
    <row r="33" spans="1:13" ht="15" customHeight="1" x14ac:dyDescent="0.25">
      <c r="A33" s="86"/>
      <c r="B33" s="87"/>
      <c r="C33" s="87"/>
      <c r="D33" s="87"/>
      <c r="E33" s="87"/>
      <c r="F33" s="87"/>
      <c r="G33" s="87"/>
      <c r="H33" s="87"/>
      <c r="I33" s="87"/>
      <c r="J33" s="87"/>
      <c r="K33" s="87"/>
      <c r="L33" s="87"/>
      <c r="M33" s="88"/>
    </row>
    <row r="34" spans="1:13" x14ac:dyDescent="0.25">
      <c r="A34" s="86"/>
      <c r="B34" s="87"/>
      <c r="C34" s="87"/>
      <c r="D34" s="87"/>
      <c r="E34" s="87"/>
      <c r="F34" s="87"/>
      <c r="G34" s="87"/>
      <c r="H34" s="87"/>
      <c r="I34" s="87"/>
      <c r="J34" s="87"/>
      <c r="K34" s="87"/>
      <c r="L34" s="87"/>
      <c r="M34" s="88"/>
    </row>
    <row r="35" spans="1:13" x14ac:dyDescent="0.25">
      <c r="A35" s="86"/>
      <c r="B35" s="87"/>
      <c r="C35" s="87"/>
      <c r="D35" s="87"/>
      <c r="E35" s="87"/>
      <c r="F35" s="87"/>
      <c r="G35" s="87"/>
      <c r="H35" s="87"/>
      <c r="I35" s="87"/>
      <c r="J35" s="87"/>
      <c r="K35" s="87"/>
      <c r="L35" s="87"/>
      <c r="M35" s="88"/>
    </row>
    <row r="36" spans="1:13" x14ac:dyDescent="0.25">
      <c r="A36" s="86"/>
      <c r="B36" s="87"/>
      <c r="C36" s="87"/>
      <c r="D36" s="87"/>
      <c r="E36" s="87"/>
      <c r="F36" s="87"/>
      <c r="G36" s="87"/>
      <c r="H36" s="87"/>
      <c r="I36" s="87"/>
      <c r="J36" s="87"/>
      <c r="K36" s="87"/>
      <c r="L36" s="87"/>
      <c r="M36" s="88"/>
    </row>
    <row r="37" spans="1:13" x14ac:dyDescent="0.25">
      <c r="A37" s="86"/>
      <c r="B37" s="160"/>
      <c r="C37" s="87"/>
      <c r="D37" s="87"/>
      <c r="E37" s="87"/>
      <c r="F37" s="87"/>
      <c r="G37" s="87"/>
      <c r="H37" s="87"/>
      <c r="I37" s="87"/>
      <c r="J37" s="87"/>
      <c r="K37" s="87"/>
      <c r="L37" s="87"/>
      <c r="M37" s="88"/>
    </row>
    <row r="38" spans="1:13" x14ac:dyDescent="0.25">
      <c r="A38" s="89"/>
      <c r="B38" s="90"/>
      <c r="C38" s="90"/>
      <c r="D38" s="90"/>
      <c r="E38" s="90"/>
      <c r="F38" s="90"/>
      <c r="G38" s="90"/>
      <c r="H38" s="90"/>
      <c r="I38" s="90"/>
      <c r="J38" s="90"/>
      <c r="K38" s="90"/>
      <c r="L38" s="90"/>
      <c r="M38" s="91"/>
    </row>
    <row r="43" spans="1:13" ht="15" customHeight="1" x14ac:dyDescent="0.25"/>
    <row r="50" ht="15" customHeight="1" x14ac:dyDescent="0.25"/>
    <row r="62" ht="15" customHeight="1" x14ac:dyDescent="0.25"/>
  </sheetData>
  <mergeCells count="4">
    <mergeCell ref="B2:L2"/>
    <mergeCell ref="B3:L3"/>
    <mergeCell ref="B4:L4"/>
    <mergeCell ref="B12:J13"/>
  </mergeCells>
  <hyperlinks>
    <hyperlink ref="B28" r:id="rId1"/>
    <hyperlink ref="B24" r:id="rId2" display="http://www.dec.wa.gov.au/content/view/5867/1817/"/>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AD31"/>
  </sheetPr>
  <dimension ref="A1:AM34"/>
  <sheetViews>
    <sheetView tabSelected="1" workbookViewId="0">
      <selection activeCell="A2" sqref="A2"/>
    </sheetView>
  </sheetViews>
  <sheetFormatPr defaultRowHeight="15" x14ac:dyDescent="0.25"/>
  <cols>
    <col min="1" max="16384" width="9.140625" style="64"/>
  </cols>
  <sheetData>
    <row r="1" spans="1:39" ht="47.25" customHeight="1" x14ac:dyDescent="0.25">
      <c r="A1" s="412" t="s">
        <v>753</v>
      </c>
      <c r="B1" s="413"/>
      <c r="C1" s="413"/>
      <c r="D1" s="413"/>
      <c r="E1" s="285"/>
      <c r="F1" s="437" t="s">
        <v>679</v>
      </c>
      <c r="G1" s="437"/>
      <c r="H1" s="437"/>
      <c r="I1" s="437"/>
      <c r="J1" s="437"/>
      <c r="K1" s="437"/>
      <c r="L1" s="437"/>
      <c r="M1" s="437"/>
      <c r="N1" s="437"/>
      <c r="O1" s="437"/>
      <c r="P1" s="280"/>
      <c r="Q1" s="280"/>
      <c r="R1" s="280"/>
      <c r="S1" s="280"/>
      <c r="T1" s="280"/>
      <c r="U1" s="280"/>
      <c r="V1" s="280"/>
      <c r="W1" s="280"/>
      <c r="X1" s="286"/>
      <c r="Y1" s="286"/>
      <c r="Z1" s="286"/>
      <c r="AA1" s="286"/>
      <c r="AB1" s="286"/>
      <c r="AC1" s="286"/>
      <c r="AD1" s="281"/>
      <c r="AE1" s="281"/>
      <c r="AF1" s="281"/>
      <c r="AG1" s="281"/>
      <c r="AH1" s="281"/>
      <c r="AI1" s="281"/>
      <c r="AJ1" s="281"/>
      <c r="AK1" s="281"/>
      <c r="AL1" s="281"/>
      <c r="AM1" s="281"/>
    </row>
    <row r="2" spans="1:39" x14ac:dyDescent="0.25">
      <c r="A2" s="198"/>
      <c r="B2" s="198" t="s">
        <v>728</v>
      </c>
      <c r="C2" s="198" t="s">
        <v>729</v>
      </c>
      <c r="D2" s="198" t="s">
        <v>809</v>
      </c>
      <c r="E2" s="198" t="s">
        <v>810</v>
      </c>
      <c r="F2" s="198" t="s">
        <v>643</v>
      </c>
      <c r="G2" s="198" t="s">
        <v>811</v>
      </c>
      <c r="H2" s="198" t="s">
        <v>730</v>
      </c>
      <c r="I2" s="198" t="s">
        <v>644</v>
      </c>
      <c r="J2" s="198" t="s">
        <v>731</v>
      </c>
      <c r="K2" s="198" t="s">
        <v>732</v>
      </c>
      <c r="L2" s="198" t="s">
        <v>733</v>
      </c>
      <c r="M2" s="198" t="s">
        <v>734</v>
      </c>
      <c r="N2" s="198" t="s">
        <v>735</v>
      </c>
      <c r="O2" s="198" t="s">
        <v>736</v>
      </c>
      <c r="P2" s="198" t="s">
        <v>812</v>
      </c>
      <c r="Q2" s="198" t="s">
        <v>813</v>
      </c>
      <c r="R2" s="198" t="s">
        <v>814</v>
      </c>
      <c r="S2" s="198" t="s">
        <v>737</v>
      </c>
      <c r="T2" s="198" t="s">
        <v>815</v>
      </c>
      <c r="U2" s="198" t="s">
        <v>816</v>
      </c>
      <c r="V2" s="198" t="s">
        <v>738</v>
      </c>
      <c r="W2" s="198" t="s">
        <v>739</v>
      </c>
      <c r="X2" s="198" t="s">
        <v>817</v>
      </c>
      <c r="Y2" s="198" t="s">
        <v>823</v>
      </c>
      <c r="Z2" s="198" t="s">
        <v>824</v>
      </c>
      <c r="AA2" s="198" t="s">
        <v>825</v>
      </c>
      <c r="AB2" s="198" t="s">
        <v>826</v>
      </c>
      <c r="AC2" s="198" t="s">
        <v>827</v>
      </c>
      <c r="AD2" s="198" t="s">
        <v>828</v>
      </c>
      <c r="AE2" s="198" t="s">
        <v>829</v>
      </c>
      <c r="AF2" s="198" t="s">
        <v>830</v>
      </c>
      <c r="AG2" s="198" t="s">
        <v>831</v>
      </c>
      <c r="AH2" s="198" t="s">
        <v>818</v>
      </c>
      <c r="AI2" s="198" t="s">
        <v>740</v>
      </c>
      <c r="AJ2" s="198" t="s">
        <v>741</v>
      </c>
      <c r="AK2" s="198" t="s">
        <v>819</v>
      </c>
      <c r="AL2" s="198" t="s">
        <v>820</v>
      </c>
      <c r="AM2" s="198" t="s">
        <v>821</v>
      </c>
    </row>
    <row r="3" spans="1:39" x14ac:dyDescent="0.25">
      <c r="A3" s="288" t="s">
        <v>742</v>
      </c>
      <c r="B3" s="289">
        <v>1.3350010000000001</v>
      </c>
      <c r="C3" s="289">
        <v>1.432701</v>
      </c>
      <c r="D3" s="289">
        <v>2.2999999999999998</v>
      </c>
      <c r="E3" s="288">
        <v>88300</v>
      </c>
      <c r="F3" s="288">
        <v>9560</v>
      </c>
      <c r="G3" s="288">
        <v>13700</v>
      </c>
      <c r="H3" s="288">
        <v>8.06</v>
      </c>
      <c r="I3" s="288">
        <v>8.3000000000000007</v>
      </c>
      <c r="J3" s="288">
        <v>8.06</v>
      </c>
      <c r="K3" s="289"/>
      <c r="L3" s="289">
        <v>0</v>
      </c>
      <c r="M3" s="289">
        <v>1</v>
      </c>
      <c r="N3" s="289"/>
      <c r="O3" s="289">
        <v>1.0986123000000001</v>
      </c>
      <c r="P3" s="288"/>
      <c r="Q3" s="288">
        <v>18</v>
      </c>
      <c r="R3" s="288"/>
      <c r="S3" s="289">
        <v>1.9235384</v>
      </c>
      <c r="T3" s="289">
        <v>3.3166250000000002</v>
      </c>
      <c r="U3" s="288">
        <v>5.3</v>
      </c>
      <c r="V3" s="288">
        <v>180</v>
      </c>
      <c r="W3" s="289">
        <v>7.4389719999999997</v>
      </c>
      <c r="X3" s="289">
        <v>4.3588990000000001</v>
      </c>
      <c r="Y3" s="289">
        <v>60.9</v>
      </c>
      <c r="Z3" s="289">
        <v>1.944194</v>
      </c>
      <c r="AA3" s="289">
        <v>5.21143</v>
      </c>
      <c r="AB3" s="289">
        <v>0.28160000000000002</v>
      </c>
      <c r="AC3" s="289">
        <v>3.6400000000000001E-4</v>
      </c>
      <c r="AD3" s="289">
        <v>84.6</v>
      </c>
      <c r="AE3" s="289">
        <v>3.444</v>
      </c>
      <c r="AF3" s="289">
        <v>3.2757559999999998E-2</v>
      </c>
      <c r="AG3" s="289">
        <v>1.465106</v>
      </c>
      <c r="AH3" s="288">
        <v>1.8</v>
      </c>
      <c r="AI3" s="288"/>
      <c r="AJ3" s="289">
        <v>8.0067009999999996</v>
      </c>
      <c r="AK3" s="289"/>
      <c r="AL3" s="288">
        <v>10</v>
      </c>
      <c r="AM3" s="288"/>
    </row>
    <row r="4" spans="1:39" x14ac:dyDescent="0.25">
      <c r="A4" s="198" t="s">
        <v>743</v>
      </c>
      <c r="B4" s="287">
        <v>1.4539530000000001</v>
      </c>
      <c r="C4" s="287">
        <v>1.4678739999999999</v>
      </c>
      <c r="D4" s="287">
        <v>2.4900000000000002</v>
      </c>
      <c r="E4" s="198">
        <v>10260</v>
      </c>
      <c r="F4" s="198">
        <v>9300</v>
      </c>
      <c r="G4" s="198">
        <v>9330</v>
      </c>
      <c r="H4" s="198">
        <v>8.8699999999999992</v>
      </c>
      <c r="I4" s="198">
        <v>9.27</v>
      </c>
      <c r="J4" s="198">
        <v>8.9700000000000006</v>
      </c>
      <c r="K4" s="287">
        <v>2.6390573000000002</v>
      </c>
      <c r="L4" s="287">
        <v>2.3025850000000001</v>
      </c>
      <c r="M4" s="287">
        <v>5.2440439999999997</v>
      </c>
      <c r="N4" s="287">
        <v>1.7320507999999999</v>
      </c>
      <c r="O4" s="287">
        <v>4.9487598999999998</v>
      </c>
      <c r="P4" s="198">
        <v>14.3</v>
      </c>
      <c r="Q4" s="198">
        <v>18.899999999999999</v>
      </c>
      <c r="R4" s="198">
        <v>24.3</v>
      </c>
      <c r="S4" s="287">
        <v>1.8973666</v>
      </c>
      <c r="T4" s="287">
        <v>4.6904159999999999</v>
      </c>
      <c r="U4" s="198">
        <v>5.5</v>
      </c>
      <c r="V4" s="198">
        <v>148</v>
      </c>
      <c r="W4" s="287">
        <v>7.4960969999999998</v>
      </c>
      <c r="X4" s="287">
        <v>1.732051</v>
      </c>
      <c r="Y4" s="287">
        <v>62.204999999999998</v>
      </c>
      <c r="Z4" s="287">
        <v>1.9653910000000001</v>
      </c>
      <c r="AA4" s="287">
        <v>5.3976110000000004</v>
      </c>
      <c r="AB4" s="287">
        <v>0.23039999999999999</v>
      </c>
      <c r="AC4" s="287">
        <v>3.6400000000000001E-4</v>
      </c>
      <c r="AD4" s="287">
        <v>90.24</v>
      </c>
      <c r="AE4" s="287">
        <v>2.7551999999999999</v>
      </c>
      <c r="AF4" s="287">
        <v>0.18215487999999999</v>
      </c>
      <c r="AG4" s="287">
        <v>1.5436399999999999</v>
      </c>
      <c r="AH4" s="198">
        <v>0.01</v>
      </c>
      <c r="AI4" s="198">
        <v>1300</v>
      </c>
      <c r="AJ4" s="287">
        <v>7.1708879999999997</v>
      </c>
      <c r="AK4" s="287">
        <v>7.244942</v>
      </c>
      <c r="AL4" s="198">
        <v>10</v>
      </c>
      <c r="AM4" s="198">
        <v>10</v>
      </c>
    </row>
    <row r="5" spans="1:39" x14ac:dyDescent="0.25">
      <c r="A5" s="288" t="s">
        <v>744</v>
      </c>
      <c r="B5" s="289">
        <v>1.1999649999999999</v>
      </c>
      <c r="C5" s="289">
        <v>1.2149129999999999</v>
      </c>
      <c r="D5" s="289">
        <v>1.5</v>
      </c>
      <c r="E5" s="288">
        <v>15650</v>
      </c>
      <c r="F5" s="288">
        <v>16880</v>
      </c>
      <c r="G5" s="288">
        <v>27900</v>
      </c>
      <c r="H5" s="288">
        <v>8.7899999999999991</v>
      </c>
      <c r="I5" s="288">
        <v>9.07</v>
      </c>
      <c r="J5" s="288">
        <v>8.89</v>
      </c>
      <c r="K5" s="289">
        <v>2.1972246000000002</v>
      </c>
      <c r="L5" s="289">
        <v>2.0149029999999999</v>
      </c>
      <c r="M5" s="289">
        <v>5.0497519999999998</v>
      </c>
      <c r="N5" s="289">
        <v>1.4142136000000001</v>
      </c>
      <c r="O5" s="289">
        <v>1.0986123000000001</v>
      </c>
      <c r="P5" s="288">
        <v>12.4</v>
      </c>
      <c r="Q5" s="288">
        <v>24.2</v>
      </c>
      <c r="R5" s="288">
        <v>20.5</v>
      </c>
      <c r="S5" s="289">
        <v>2.1447611000000002</v>
      </c>
      <c r="T5" s="289">
        <v>3</v>
      </c>
      <c r="U5" s="288">
        <v>8.8000000000000007</v>
      </c>
      <c r="V5" s="288">
        <v>170</v>
      </c>
      <c r="W5" s="289">
        <v>8.0394799999999993</v>
      </c>
      <c r="X5" s="289">
        <v>2.0976180000000002</v>
      </c>
      <c r="Y5" s="289">
        <v>110.49</v>
      </c>
      <c r="Z5" s="289">
        <v>2.4006099999999999</v>
      </c>
      <c r="AA5" s="289">
        <v>7.2405179999999998</v>
      </c>
      <c r="AB5" s="289">
        <v>0.28160000000000002</v>
      </c>
      <c r="AC5" s="289">
        <v>7.2800000000000002E-4</v>
      </c>
      <c r="AD5" s="289">
        <v>149.46</v>
      </c>
      <c r="AE5" s="289">
        <v>3.3948</v>
      </c>
      <c r="AF5" s="289">
        <v>3.2757559999999998E-2</v>
      </c>
      <c r="AG5" s="289">
        <v>2.0190540000000001</v>
      </c>
      <c r="AH5" s="288">
        <v>5.0000000000000001E-3</v>
      </c>
      <c r="AI5" s="288">
        <v>1500</v>
      </c>
      <c r="AJ5" s="289">
        <v>7.244942</v>
      </c>
      <c r="AK5" s="289">
        <v>7.4960969999999998</v>
      </c>
      <c r="AL5" s="288">
        <v>5</v>
      </c>
      <c r="AM5" s="288">
        <v>5</v>
      </c>
    </row>
    <row r="6" spans="1:39" x14ac:dyDescent="0.25">
      <c r="A6" s="198" t="s">
        <v>745</v>
      </c>
      <c r="B6" s="287">
        <v>1.420696</v>
      </c>
      <c r="C6" s="287">
        <v>1.465568</v>
      </c>
      <c r="D6" s="287">
        <v>2.5099999999999998</v>
      </c>
      <c r="E6" s="198">
        <v>17200</v>
      </c>
      <c r="F6" s="198">
        <v>14300</v>
      </c>
      <c r="G6" s="198">
        <v>19830</v>
      </c>
      <c r="H6" s="198">
        <v>8.68</v>
      </c>
      <c r="I6" s="198">
        <v>8.43</v>
      </c>
      <c r="J6" s="198">
        <v>8.31</v>
      </c>
      <c r="K6" s="287">
        <v>4.0163830000000003</v>
      </c>
      <c r="L6" s="287">
        <v>3.772761</v>
      </c>
      <c r="M6" s="287">
        <v>3.6742349999999999</v>
      </c>
      <c r="N6" s="287">
        <v>0.70710680000000004</v>
      </c>
      <c r="O6" s="287">
        <v>0.40546510000000002</v>
      </c>
      <c r="P6" s="198">
        <v>11</v>
      </c>
      <c r="Q6" s="198">
        <v>18.2</v>
      </c>
      <c r="R6" s="198">
        <v>23</v>
      </c>
      <c r="S6" s="287">
        <v>0.54772259999999995</v>
      </c>
      <c r="T6" s="287">
        <v>5.91608</v>
      </c>
      <c r="U6" s="198">
        <v>8.4</v>
      </c>
      <c r="V6" s="198">
        <v>145</v>
      </c>
      <c r="W6" s="287">
        <v>7.9377319999999996</v>
      </c>
      <c r="X6" s="287">
        <v>3.1622780000000001</v>
      </c>
      <c r="Y6" s="287">
        <v>95.7</v>
      </c>
      <c r="Z6" s="287">
        <v>2.2957719999999999</v>
      </c>
      <c r="AA6" s="287">
        <v>6.8551659999999996</v>
      </c>
      <c r="AB6" s="287">
        <v>0.28671999999999997</v>
      </c>
      <c r="AC6" s="287">
        <v>1.8199999999999999E-5</v>
      </c>
      <c r="AD6" s="287">
        <v>135.36000000000001</v>
      </c>
      <c r="AE6" s="287">
        <v>2.9028</v>
      </c>
      <c r="AF6" s="287">
        <v>3.2757559999999998E-2</v>
      </c>
      <c r="AG6" s="287">
        <v>1.914331</v>
      </c>
      <c r="AH6" s="198">
        <v>0.01</v>
      </c>
      <c r="AI6" s="198">
        <v>1000</v>
      </c>
      <c r="AJ6" s="287">
        <v>7.3138870000000002</v>
      </c>
      <c r="AK6" s="287">
        <v>7.7410990000000002</v>
      </c>
      <c r="AL6" s="198">
        <v>5</v>
      </c>
      <c r="AM6" s="198">
        <v>5</v>
      </c>
    </row>
    <row r="7" spans="1:39" x14ac:dyDescent="0.25">
      <c r="A7" s="288" t="s">
        <v>746</v>
      </c>
      <c r="B7" s="289">
        <v>1.4469190000000001</v>
      </c>
      <c r="C7" s="289">
        <v>1.4469190000000001</v>
      </c>
      <c r="D7" s="289">
        <v>2.4300000000000002</v>
      </c>
      <c r="E7" s="288">
        <v>8630</v>
      </c>
      <c r="F7" s="288">
        <v>7200</v>
      </c>
      <c r="G7" s="288">
        <v>10100</v>
      </c>
      <c r="H7" s="288">
        <v>8.23</v>
      </c>
      <c r="I7" s="288">
        <v>8.5500000000000007</v>
      </c>
      <c r="J7" s="288">
        <v>8.18</v>
      </c>
      <c r="K7" s="289">
        <v>2.8033603999999999</v>
      </c>
      <c r="L7" s="289">
        <v>3.2958370000000001</v>
      </c>
      <c r="M7" s="289">
        <v>1.5811390000000001</v>
      </c>
      <c r="N7" s="289">
        <v>0.70710680000000004</v>
      </c>
      <c r="O7" s="289">
        <v>1.9459101000000001</v>
      </c>
      <c r="P7" s="288">
        <v>13.4</v>
      </c>
      <c r="Q7" s="288">
        <v>17.600000000000001</v>
      </c>
      <c r="R7" s="288">
        <v>18.8</v>
      </c>
      <c r="S7" s="289">
        <v>1.3416408</v>
      </c>
      <c r="T7" s="289">
        <v>11.401754</v>
      </c>
      <c r="U7" s="288">
        <v>5.3</v>
      </c>
      <c r="V7" s="288">
        <v>115</v>
      </c>
      <c r="W7" s="289">
        <v>7.244942</v>
      </c>
      <c r="X7" s="289">
        <v>3.3166250000000002</v>
      </c>
      <c r="Y7" s="289">
        <v>50.024999999999999</v>
      </c>
      <c r="Z7" s="289">
        <v>1.77329</v>
      </c>
      <c r="AA7" s="289">
        <v>4.8345840000000004</v>
      </c>
      <c r="AB7" s="289">
        <v>0.15104000000000001</v>
      </c>
      <c r="AC7" s="289">
        <v>4.3679999999999999E-4</v>
      </c>
      <c r="AD7" s="289">
        <v>67.680000000000007</v>
      </c>
      <c r="AE7" s="289">
        <v>2.2959999999999998</v>
      </c>
      <c r="AF7" s="289">
        <v>3.2757559999999998E-2</v>
      </c>
      <c r="AG7" s="289">
        <v>1.4005920000000001</v>
      </c>
      <c r="AH7" s="288">
        <v>5.0000000000000001E-3</v>
      </c>
      <c r="AI7" s="288">
        <v>1300</v>
      </c>
      <c r="AJ7" s="289">
        <v>7.7410990000000002</v>
      </c>
      <c r="AK7" s="289">
        <v>8.0394799999999993</v>
      </c>
      <c r="AL7" s="288">
        <v>40</v>
      </c>
      <c r="AM7" s="288">
        <v>10</v>
      </c>
    </row>
    <row r="8" spans="1:39" x14ac:dyDescent="0.25">
      <c r="A8" s="198" t="s">
        <v>747</v>
      </c>
      <c r="B8" s="287">
        <v>1.4816050000000001</v>
      </c>
      <c r="C8" s="287">
        <v>1.4469190000000001</v>
      </c>
      <c r="D8" s="287">
        <v>2.4</v>
      </c>
      <c r="E8" s="198">
        <v>8140</v>
      </c>
      <c r="F8" s="198">
        <v>10220</v>
      </c>
      <c r="G8" s="198">
        <v>14920</v>
      </c>
      <c r="H8" s="198">
        <v>0</v>
      </c>
      <c r="I8" s="198">
        <v>8.6</v>
      </c>
      <c r="J8" s="198">
        <v>8.5500000000000007</v>
      </c>
      <c r="K8" s="287">
        <v>2.0149029999999999</v>
      </c>
      <c r="L8" s="287">
        <v>3.2188759999999998</v>
      </c>
      <c r="M8" s="287">
        <v>4.6904159999999999</v>
      </c>
      <c r="N8" s="287">
        <v>0.70710680000000004</v>
      </c>
      <c r="O8" s="287">
        <v>1.6094379000000001</v>
      </c>
      <c r="P8" s="198">
        <v>0</v>
      </c>
      <c r="Q8" s="198">
        <v>14.3</v>
      </c>
      <c r="R8" s="198">
        <v>19.7</v>
      </c>
      <c r="S8" s="287">
        <v>2.5495098</v>
      </c>
      <c r="T8" s="287">
        <v>3.8729830000000001</v>
      </c>
      <c r="U8" s="198">
        <v>6.3</v>
      </c>
      <c r="V8" s="198">
        <v>120</v>
      </c>
      <c r="W8" s="287">
        <v>7.6014020000000002</v>
      </c>
      <c r="X8" s="287">
        <v>1.923538</v>
      </c>
      <c r="Y8" s="287">
        <v>65.25</v>
      </c>
      <c r="Z8" s="287">
        <v>2.006481</v>
      </c>
      <c r="AA8" s="287">
        <v>5.7232329999999996</v>
      </c>
      <c r="AB8" s="287">
        <v>0.18432000000000001</v>
      </c>
      <c r="AC8" s="287">
        <v>1.8199999999999999E-5</v>
      </c>
      <c r="AD8" s="287">
        <v>88.83</v>
      </c>
      <c r="AE8" s="287">
        <v>1.6072</v>
      </c>
      <c r="AF8" s="287">
        <v>0.58734211999999997</v>
      </c>
      <c r="AG8" s="287">
        <v>1.6164529999999999</v>
      </c>
      <c r="AH8" s="198">
        <v>5.0000000000000001E-3</v>
      </c>
      <c r="AI8" s="198">
        <v>2600</v>
      </c>
      <c r="AJ8" s="287">
        <v>7.09091</v>
      </c>
      <c r="AK8" s="287">
        <v>7.4960969999999998</v>
      </c>
      <c r="AL8" s="198">
        <v>5</v>
      </c>
      <c r="AM8" s="198">
        <v>10</v>
      </c>
    </row>
    <row r="9" spans="1:39" x14ac:dyDescent="0.25">
      <c r="A9" s="288" t="s">
        <v>748</v>
      </c>
      <c r="B9" s="289">
        <v>1.160021</v>
      </c>
      <c r="C9" s="289">
        <v>1.131402</v>
      </c>
      <c r="D9" s="289">
        <v>1.28</v>
      </c>
      <c r="E9" s="288">
        <v>9620</v>
      </c>
      <c r="F9" s="288">
        <v>9550</v>
      </c>
      <c r="G9" s="288">
        <v>14080</v>
      </c>
      <c r="H9" s="288">
        <v>8.8699999999999992</v>
      </c>
      <c r="I9" s="288">
        <v>9.0399999999999991</v>
      </c>
      <c r="J9" s="288">
        <v>8.76</v>
      </c>
      <c r="K9" s="289">
        <v>0.91629070000000001</v>
      </c>
      <c r="L9" s="289">
        <v>1.6094379999999999</v>
      </c>
      <c r="M9" s="289">
        <v>4.3588990000000001</v>
      </c>
      <c r="N9" s="289">
        <v>0.70710680000000004</v>
      </c>
      <c r="O9" s="289">
        <v>0.40546510000000002</v>
      </c>
      <c r="P9" s="288">
        <v>13.3</v>
      </c>
      <c r="Q9" s="288">
        <v>20.399999999999999</v>
      </c>
      <c r="R9" s="288">
        <v>24.5</v>
      </c>
      <c r="S9" s="289">
        <v>3.1622777000000002</v>
      </c>
      <c r="T9" s="289">
        <v>4.8989789999999998</v>
      </c>
      <c r="U9" s="288">
        <v>5.9</v>
      </c>
      <c r="V9" s="288">
        <v>125</v>
      </c>
      <c r="W9" s="289">
        <v>7.4960969999999998</v>
      </c>
      <c r="X9" s="289">
        <v>1.702939</v>
      </c>
      <c r="Y9" s="289">
        <v>60.465000000000003</v>
      </c>
      <c r="Z9" s="289">
        <v>1.892916</v>
      </c>
      <c r="AA9" s="289">
        <v>5.4204340000000002</v>
      </c>
      <c r="AB9" s="289">
        <v>0.23808000000000001</v>
      </c>
      <c r="AC9" s="289">
        <v>1.8199999999999999E-5</v>
      </c>
      <c r="AD9" s="289">
        <v>90.522000000000006</v>
      </c>
      <c r="AE9" s="289">
        <v>2.5091999999999999</v>
      </c>
      <c r="AF9" s="289">
        <v>1.6512909999999999E-2</v>
      </c>
      <c r="AG9" s="289">
        <v>1.561256</v>
      </c>
      <c r="AH9" s="288">
        <v>0.01</v>
      </c>
      <c r="AI9" s="288">
        <v>950</v>
      </c>
      <c r="AJ9" s="289">
        <v>7.3783839999999996</v>
      </c>
      <c r="AK9" s="289">
        <v>7.650169</v>
      </c>
      <c r="AL9" s="288">
        <v>5</v>
      </c>
      <c r="AM9" s="288">
        <v>5</v>
      </c>
    </row>
    <row r="10" spans="1:39" x14ac:dyDescent="0.25">
      <c r="A10" s="198" t="s">
        <v>822</v>
      </c>
      <c r="B10" s="287">
        <v>1.4469190000000001</v>
      </c>
      <c r="C10" s="287">
        <v>1.458615</v>
      </c>
      <c r="D10" s="287">
        <v>2.5499999999999998</v>
      </c>
      <c r="E10" s="198">
        <v>12620</v>
      </c>
      <c r="F10" s="198">
        <v>12720</v>
      </c>
      <c r="G10" s="198">
        <v>16980</v>
      </c>
      <c r="H10" s="198">
        <v>7.64</v>
      </c>
      <c r="I10" s="198">
        <v>7.96</v>
      </c>
      <c r="J10" s="198">
        <v>8.56</v>
      </c>
      <c r="K10" s="287">
        <v>1.7917594999999999</v>
      </c>
      <c r="L10" s="287"/>
      <c r="M10" s="287">
        <v>2.915476</v>
      </c>
      <c r="N10" s="287">
        <v>0.70710680000000004</v>
      </c>
      <c r="O10" s="287"/>
      <c r="P10" s="198">
        <v>17.3</v>
      </c>
      <c r="Q10" s="198">
        <v>18.5</v>
      </c>
      <c r="R10" s="198">
        <v>19.7</v>
      </c>
      <c r="S10" s="287">
        <v>0.5</v>
      </c>
      <c r="T10" s="287">
        <v>4.3588990000000001</v>
      </c>
      <c r="U10" s="198">
        <v>6.9</v>
      </c>
      <c r="V10" s="198">
        <v>135</v>
      </c>
      <c r="W10" s="287">
        <v>7.7836410000000003</v>
      </c>
      <c r="X10" s="287">
        <v>1.3038400000000001</v>
      </c>
      <c r="Y10" s="287">
        <v>85.694999999999993</v>
      </c>
      <c r="Z10" s="287">
        <v>2.1383000000000001</v>
      </c>
      <c r="AA10" s="287">
        <v>6.343871</v>
      </c>
      <c r="AB10" s="287">
        <v>0.25087999999999999</v>
      </c>
      <c r="AC10" s="287"/>
      <c r="AD10" s="287">
        <v>120.13200000000001</v>
      </c>
      <c r="AE10" s="287">
        <v>1.5908</v>
      </c>
      <c r="AF10" s="287">
        <v>0.7414134</v>
      </c>
      <c r="AG10" s="287">
        <v>1.824549</v>
      </c>
      <c r="AH10" s="198">
        <v>5.0000000000000001E-3</v>
      </c>
      <c r="AI10" s="198">
        <v>2100</v>
      </c>
      <c r="AJ10" s="287">
        <v>7.244942</v>
      </c>
      <c r="AK10" s="287">
        <v>7.4389719999999997</v>
      </c>
      <c r="AL10" s="198">
        <v>5</v>
      </c>
      <c r="AM10" s="198">
        <v>5</v>
      </c>
    </row>
    <row r="11" spans="1:39" x14ac:dyDescent="0.25">
      <c r="A11" s="268"/>
      <c r="B11" s="269"/>
      <c r="C11" s="269"/>
      <c r="D11" s="268"/>
      <c r="E11" s="269"/>
      <c r="F11" s="270"/>
      <c r="G11" s="269"/>
      <c r="H11" s="269"/>
      <c r="I11" s="269"/>
      <c r="J11" s="269"/>
      <c r="K11" s="269"/>
      <c r="L11" s="269"/>
      <c r="M11" s="269"/>
      <c r="N11" s="269"/>
      <c r="O11" s="269"/>
      <c r="P11" s="269"/>
      <c r="Q11" s="268"/>
      <c r="R11" s="269"/>
      <c r="S11" s="269"/>
      <c r="T11" s="269"/>
      <c r="U11" s="269"/>
      <c r="V11" s="269"/>
      <c r="W11" s="269"/>
      <c r="X11" s="269"/>
      <c r="Y11" s="269"/>
      <c r="Z11" s="269"/>
      <c r="AA11" s="268"/>
      <c r="AB11" s="269"/>
      <c r="AC11" s="269"/>
      <c r="AD11" s="269"/>
    </row>
    <row r="12" spans="1:39" x14ac:dyDescent="0.25">
      <c r="A12" s="268"/>
      <c r="B12" s="269"/>
      <c r="C12" s="269"/>
      <c r="D12" s="268"/>
      <c r="E12" s="269"/>
      <c r="F12" s="270"/>
      <c r="G12" s="269"/>
      <c r="H12" s="269"/>
      <c r="I12" s="269"/>
      <c r="J12" s="269"/>
      <c r="K12" s="269"/>
      <c r="L12" s="269"/>
      <c r="M12" s="269"/>
      <c r="N12" s="269"/>
      <c r="O12" s="269"/>
      <c r="P12" s="269"/>
      <c r="Q12" s="268"/>
      <c r="R12" s="269"/>
      <c r="S12" s="269"/>
      <c r="T12" s="269"/>
      <c r="U12" s="269"/>
      <c r="V12" s="269"/>
      <c r="W12" s="269"/>
      <c r="X12" s="269"/>
      <c r="Y12" s="269"/>
      <c r="Z12" s="269"/>
      <c r="AA12" s="268"/>
      <c r="AB12" s="269"/>
      <c r="AC12" s="269"/>
      <c r="AD12" s="269"/>
    </row>
    <row r="13" spans="1:39" x14ac:dyDescent="0.25">
      <c r="A13" s="64" t="s">
        <v>683</v>
      </c>
      <c r="B13" s="156">
        <f t="shared" ref="B13:AD13" si="0">AVERAGE(B3:B10)</f>
        <v>1.3681348750000002</v>
      </c>
      <c r="C13" s="156">
        <f t="shared" si="0"/>
        <v>1.383113875</v>
      </c>
      <c r="D13" s="156">
        <f t="shared" si="0"/>
        <v>2.1825000000000001</v>
      </c>
      <c r="E13" s="156">
        <f t="shared" si="0"/>
        <v>21302.5</v>
      </c>
      <c r="F13" s="156">
        <f t="shared" si="0"/>
        <v>11216.25</v>
      </c>
      <c r="G13" s="156">
        <f t="shared" si="0"/>
        <v>15855</v>
      </c>
      <c r="H13" s="156">
        <f t="shared" si="0"/>
        <v>7.3924999999999992</v>
      </c>
      <c r="I13" s="156">
        <f t="shared" si="0"/>
        <v>8.6524999999999999</v>
      </c>
      <c r="J13" s="156">
        <f t="shared" si="0"/>
        <v>8.5350000000000001</v>
      </c>
      <c r="K13" s="156">
        <f t="shared" si="0"/>
        <v>2.3398540714285714</v>
      </c>
      <c r="L13" s="156">
        <f t="shared" si="0"/>
        <v>2.3163428571428573</v>
      </c>
      <c r="M13" s="156">
        <f t="shared" si="0"/>
        <v>3.5642451250000002</v>
      </c>
      <c r="N13" s="156">
        <f t="shared" si="0"/>
        <v>0.95454262857142858</v>
      </c>
      <c r="O13" s="156">
        <f t="shared" si="0"/>
        <v>1.6446089571428573</v>
      </c>
      <c r="P13" s="156">
        <f t="shared" si="0"/>
        <v>11.671428571428573</v>
      </c>
      <c r="Q13" s="156">
        <f t="shared" si="0"/>
        <v>18.762499999999999</v>
      </c>
      <c r="R13" s="156">
        <f t="shared" si="0"/>
        <v>21.5</v>
      </c>
      <c r="S13" s="156">
        <f t="shared" si="0"/>
        <v>1.758352125</v>
      </c>
      <c r="T13" s="156">
        <f t="shared" si="0"/>
        <v>5.1819670000000002</v>
      </c>
      <c r="U13" s="156">
        <f t="shared" si="0"/>
        <v>6.5499999999999989</v>
      </c>
      <c r="V13" s="156">
        <f t="shared" si="0"/>
        <v>142.25</v>
      </c>
      <c r="W13" s="156">
        <f t="shared" si="0"/>
        <v>7.6297953749999996</v>
      </c>
      <c r="X13" s="156">
        <f t="shared" si="0"/>
        <v>2.4497235000000002</v>
      </c>
      <c r="Y13" s="156">
        <f t="shared" si="0"/>
        <v>73.841250000000002</v>
      </c>
      <c r="Z13" s="156">
        <f t="shared" si="0"/>
        <v>2.0521192500000001</v>
      </c>
      <c r="AA13" s="156">
        <f t="shared" si="0"/>
        <v>5.8783558749999996</v>
      </c>
      <c r="AB13" s="156">
        <f t="shared" si="0"/>
        <v>0.23808000000000001</v>
      </c>
      <c r="AC13" s="156">
        <f t="shared" si="0"/>
        <v>2.7819999999999999E-4</v>
      </c>
      <c r="AD13" s="156">
        <f t="shared" si="0"/>
        <v>103.35300000000001</v>
      </c>
    </row>
    <row r="14" spans="1:39" x14ac:dyDescent="0.25">
      <c r="A14" s="64" t="s">
        <v>684</v>
      </c>
      <c r="B14" s="156">
        <f t="shared" ref="B14:AD14" si="1">MEDIAN(B3:B10)</f>
        <v>1.4338074999999999</v>
      </c>
      <c r="C14" s="156">
        <f t="shared" si="1"/>
        <v>1.4469190000000001</v>
      </c>
      <c r="D14" s="156">
        <f t="shared" si="1"/>
        <v>2.415</v>
      </c>
      <c r="E14" s="156">
        <f t="shared" si="1"/>
        <v>11440</v>
      </c>
      <c r="F14" s="156">
        <f t="shared" si="1"/>
        <v>9890</v>
      </c>
      <c r="G14" s="156">
        <f t="shared" si="1"/>
        <v>14500</v>
      </c>
      <c r="H14" s="156">
        <f t="shared" si="1"/>
        <v>8.4550000000000001</v>
      </c>
      <c r="I14" s="156">
        <f t="shared" si="1"/>
        <v>8.5749999999999993</v>
      </c>
      <c r="J14" s="156">
        <f t="shared" si="1"/>
        <v>8.5549999999999997</v>
      </c>
      <c r="K14" s="156">
        <f t="shared" si="1"/>
        <v>2.1972246000000002</v>
      </c>
      <c r="L14" s="156">
        <f t="shared" si="1"/>
        <v>2.3025850000000001</v>
      </c>
      <c r="M14" s="156">
        <f t="shared" si="1"/>
        <v>4.0165670000000002</v>
      </c>
      <c r="N14" s="156">
        <f t="shared" si="1"/>
        <v>0.70710680000000004</v>
      </c>
      <c r="O14" s="156">
        <f t="shared" si="1"/>
        <v>1.0986123000000001</v>
      </c>
      <c r="P14" s="156">
        <f t="shared" si="1"/>
        <v>13.3</v>
      </c>
      <c r="Q14" s="156">
        <f t="shared" si="1"/>
        <v>18.350000000000001</v>
      </c>
      <c r="R14" s="156">
        <f t="shared" si="1"/>
        <v>20.5</v>
      </c>
      <c r="S14" s="156">
        <f t="shared" si="1"/>
        <v>1.9104524999999999</v>
      </c>
      <c r="T14" s="156">
        <f t="shared" si="1"/>
        <v>4.5246575</v>
      </c>
      <c r="U14" s="156">
        <f t="shared" si="1"/>
        <v>6.1</v>
      </c>
      <c r="V14" s="156">
        <f t="shared" si="1"/>
        <v>140</v>
      </c>
      <c r="W14" s="156">
        <f t="shared" si="1"/>
        <v>7.5487494999999996</v>
      </c>
      <c r="X14" s="156">
        <f t="shared" si="1"/>
        <v>2.0105780000000002</v>
      </c>
      <c r="Y14" s="156">
        <f t="shared" si="1"/>
        <v>63.727499999999999</v>
      </c>
      <c r="Z14" s="156">
        <f t="shared" si="1"/>
        <v>1.9859360000000001</v>
      </c>
      <c r="AA14" s="156">
        <f t="shared" si="1"/>
        <v>5.5718335000000003</v>
      </c>
      <c r="AB14" s="156">
        <f t="shared" si="1"/>
        <v>0.24448</v>
      </c>
      <c r="AC14" s="156">
        <f t="shared" si="1"/>
        <v>3.6400000000000001E-4</v>
      </c>
      <c r="AD14" s="156">
        <f t="shared" si="1"/>
        <v>90.381</v>
      </c>
    </row>
    <row r="15" spans="1:39" x14ac:dyDescent="0.25">
      <c r="A15" s="64" t="s">
        <v>685</v>
      </c>
      <c r="B15" s="156">
        <f t="shared" ref="B15:AD15" si="2">STDEV(B3:B10)</f>
        <v>0.12427338176598229</v>
      </c>
      <c r="C15" s="156">
        <f t="shared" si="2"/>
        <v>0.13198206300255622</v>
      </c>
      <c r="D15" s="156">
        <f t="shared" si="2"/>
        <v>0.49850490755572507</v>
      </c>
      <c r="E15" s="156">
        <f t="shared" si="2"/>
        <v>27268.750691693123</v>
      </c>
      <c r="F15" s="156">
        <f t="shared" si="2"/>
        <v>3165.9615443021412</v>
      </c>
      <c r="G15" s="156">
        <f t="shared" si="2"/>
        <v>5934.3166654396091</v>
      </c>
      <c r="H15" s="156">
        <f t="shared" si="2"/>
        <v>3.0197906739185942</v>
      </c>
      <c r="I15" s="156">
        <f t="shared" si="2"/>
        <v>0.4427753380666089</v>
      </c>
      <c r="J15" s="156">
        <f t="shared" si="2"/>
        <v>0.33144704382018991</v>
      </c>
      <c r="K15" s="156">
        <f t="shared" si="2"/>
        <v>0.96332641003238806</v>
      </c>
      <c r="L15" s="156">
        <f t="shared" si="2"/>
        <v>1.2813627271832413</v>
      </c>
      <c r="M15" s="156">
        <f t="shared" si="2"/>
        <v>1.5977328880604027</v>
      </c>
      <c r="N15" s="156">
        <f t="shared" si="2"/>
        <v>0.43242317331452745</v>
      </c>
      <c r="O15" s="156">
        <f t="shared" si="2"/>
        <v>1.5640019464898063</v>
      </c>
      <c r="P15" s="156">
        <f t="shared" si="2"/>
        <v>5.4990042388643072</v>
      </c>
      <c r="Q15" s="156">
        <f t="shared" si="2"/>
        <v>2.7902572846040101</v>
      </c>
      <c r="R15" s="156">
        <f t="shared" si="2"/>
        <v>2.3755701070129156</v>
      </c>
      <c r="S15" s="156">
        <f t="shared" si="2"/>
        <v>0.92702158691123238</v>
      </c>
      <c r="T15" s="156">
        <f t="shared" si="2"/>
        <v>2.6773584430184698</v>
      </c>
      <c r="U15" s="156">
        <f t="shared" si="2"/>
        <v>1.3794408805226697</v>
      </c>
      <c r="V15" s="156">
        <f t="shared" si="2"/>
        <v>23.371227732284105</v>
      </c>
      <c r="W15" s="156">
        <f t="shared" si="2"/>
        <v>0.26923630319423186</v>
      </c>
      <c r="X15" s="156">
        <f t="shared" si="2"/>
        <v>1.0481850015132956</v>
      </c>
      <c r="Y15" s="156">
        <f t="shared" si="2"/>
        <v>20.99072205761389</v>
      </c>
      <c r="Z15" s="156">
        <f t="shared" si="2"/>
        <v>0.21131679378651916</v>
      </c>
      <c r="AA15" s="156">
        <f t="shared" si="2"/>
        <v>0.84730404740707599</v>
      </c>
      <c r="AB15" s="156">
        <f t="shared" si="2"/>
        <v>4.9052088931781798E-2</v>
      </c>
      <c r="AC15" s="156">
        <f t="shared" si="2"/>
        <v>2.7233474499838124E-4</v>
      </c>
      <c r="AD15" s="156">
        <f t="shared" si="2"/>
        <v>28.293308487040804</v>
      </c>
    </row>
    <row r="17" spans="1:30" x14ac:dyDescent="0.25">
      <c r="A17" s="64" t="s">
        <v>832</v>
      </c>
    </row>
    <row r="22" spans="1:30" x14ac:dyDescent="0.25">
      <c r="E22" s="62"/>
      <c r="F22" s="62"/>
      <c r="G22" s="62"/>
    </row>
    <row r="27" spans="1:30" x14ac:dyDescent="0.25">
      <c r="A27" s="238"/>
      <c r="B27" s="238"/>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row>
    <row r="28" spans="1:30" x14ac:dyDescent="0.25">
      <c r="A28" s="238"/>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row>
    <row r="29" spans="1:30" x14ac:dyDescent="0.25">
      <c r="A29" s="238"/>
      <c r="B29" s="238"/>
      <c r="C29" s="238"/>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row>
    <row r="30" spans="1:30" x14ac:dyDescent="0.25">
      <c r="A30" s="238"/>
      <c r="B30" s="238"/>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row>
    <row r="31" spans="1:30" x14ac:dyDescent="0.25">
      <c r="A31" s="238"/>
      <c r="B31" s="238"/>
      <c r="C31" s="238"/>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row>
    <row r="32" spans="1:30" x14ac:dyDescent="0.25">
      <c r="A32" s="238"/>
      <c r="B32" s="238"/>
      <c r="C32" s="238"/>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row>
    <row r="33" spans="1:30" x14ac:dyDescent="0.25">
      <c r="A33" s="238"/>
      <c r="B33" s="238"/>
      <c r="C33" s="238"/>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row>
    <row r="34" spans="1:30" x14ac:dyDescent="0.25">
      <c r="A34" s="238"/>
      <c r="B34" s="238"/>
      <c r="C34" s="238"/>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row>
  </sheetData>
  <mergeCells count="2">
    <mergeCell ref="A1:D1"/>
    <mergeCell ref="F1:O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E0EE"/>
  </sheetPr>
  <dimension ref="A1:M65"/>
  <sheetViews>
    <sheetView workbookViewId="0"/>
  </sheetViews>
  <sheetFormatPr defaultRowHeight="15" x14ac:dyDescent="0.25"/>
  <cols>
    <col min="1" max="1" width="4.140625" customWidth="1"/>
    <col min="2" max="2" width="20.42578125" customWidth="1"/>
  </cols>
  <sheetData>
    <row r="1" spans="1:13" s="214" customFormat="1" x14ac:dyDescent="0.25">
      <c r="A1" s="209"/>
      <c r="B1" s="212"/>
      <c r="C1" s="201"/>
      <c r="D1" s="201"/>
      <c r="E1" s="201"/>
      <c r="F1" s="201"/>
      <c r="G1" s="201"/>
      <c r="H1" s="201"/>
      <c r="I1" s="201"/>
      <c r="J1" s="201"/>
      <c r="K1" s="201"/>
      <c r="L1" s="201"/>
      <c r="M1" s="213"/>
    </row>
    <row r="2" spans="1:13" x14ac:dyDescent="0.25">
      <c r="A2" s="209"/>
    </row>
    <row r="3" spans="1:13" x14ac:dyDescent="0.25">
      <c r="A3" s="209"/>
      <c r="B3" s="441" t="s">
        <v>695</v>
      </c>
      <c r="C3" s="442"/>
      <c r="D3" s="442"/>
      <c r="E3" s="442"/>
      <c r="F3" s="442"/>
      <c r="G3" s="442"/>
      <c r="H3" s="442"/>
      <c r="I3" s="443"/>
    </row>
    <row r="4" spans="1:13" x14ac:dyDescent="0.25">
      <c r="A4" s="209"/>
      <c r="B4" s="444"/>
      <c r="C4" s="445"/>
      <c r="D4" s="445"/>
      <c r="E4" s="445"/>
      <c r="F4" s="445"/>
      <c r="G4" s="445"/>
      <c r="H4" s="445"/>
      <c r="I4" s="446"/>
    </row>
    <row r="5" spans="1:13" x14ac:dyDescent="0.25">
      <c r="A5" s="209"/>
      <c r="B5" s="438" t="s">
        <v>15</v>
      </c>
      <c r="C5" s="447" t="s">
        <v>970</v>
      </c>
      <c r="D5" s="447"/>
      <c r="E5" s="447"/>
      <c r="F5" s="447"/>
      <c r="G5" s="447"/>
      <c r="H5" s="447"/>
      <c r="I5" s="448"/>
    </row>
    <row r="6" spans="1:13" x14ac:dyDescent="0.25">
      <c r="A6" s="209"/>
      <c r="B6" s="438"/>
      <c r="C6" s="447"/>
      <c r="D6" s="447"/>
      <c r="E6" s="447"/>
      <c r="F6" s="447"/>
      <c r="G6" s="447"/>
      <c r="H6" s="447"/>
      <c r="I6" s="448"/>
    </row>
    <row r="7" spans="1:13" x14ac:dyDescent="0.25">
      <c r="A7" s="209"/>
      <c r="B7" s="438"/>
      <c r="C7" s="447"/>
      <c r="D7" s="447"/>
      <c r="E7" s="447"/>
      <c r="F7" s="447"/>
      <c r="G7" s="447"/>
      <c r="H7" s="447"/>
      <c r="I7" s="448"/>
    </row>
    <row r="8" spans="1:13" x14ac:dyDescent="0.25">
      <c r="A8" s="209"/>
      <c r="B8" s="438" t="s">
        <v>16</v>
      </c>
      <c r="C8" s="447" t="s">
        <v>659</v>
      </c>
      <c r="D8" s="447"/>
      <c r="E8" s="447"/>
      <c r="F8" s="447"/>
      <c r="G8" s="447"/>
      <c r="H8" s="447"/>
      <c r="I8" s="448"/>
    </row>
    <row r="9" spans="1:13" x14ac:dyDescent="0.25">
      <c r="A9" s="209"/>
      <c r="B9" s="438"/>
      <c r="C9" s="447"/>
      <c r="D9" s="447"/>
      <c r="E9" s="447"/>
      <c r="F9" s="447"/>
      <c r="G9" s="447"/>
      <c r="H9" s="447"/>
      <c r="I9" s="448"/>
    </row>
    <row r="10" spans="1:13" x14ac:dyDescent="0.25">
      <c r="A10" s="209"/>
      <c r="B10" s="438"/>
      <c r="C10" s="447"/>
      <c r="D10" s="447"/>
      <c r="E10" s="447"/>
      <c r="F10" s="447"/>
      <c r="G10" s="447"/>
      <c r="H10" s="447"/>
      <c r="I10" s="448"/>
    </row>
    <row r="11" spans="1:13" x14ac:dyDescent="0.25">
      <c r="A11" s="209"/>
      <c r="B11" s="438"/>
      <c r="C11" s="447"/>
      <c r="D11" s="447"/>
      <c r="E11" s="447"/>
      <c r="F11" s="447"/>
      <c r="G11" s="447"/>
      <c r="H11" s="447"/>
      <c r="I11" s="448"/>
    </row>
    <row r="12" spans="1:13" x14ac:dyDescent="0.25">
      <c r="A12" s="209"/>
      <c r="B12" s="438" t="s">
        <v>660</v>
      </c>
      <c r="C12" s="439" t="s">
        <v>661</v>
      </c>
      <c r="D12" s="439"/>
      <c r="E12" s="439"/>
      <c r="F12" s="439"/>
      <c r="G12" s="439"/>
      <c r="H12" s="439"/>
      <c r="I12" s="440"/>
    </row>
    <row r="13" spans="1:13" x14ac:dyDescent="0.25">
      <c r="A13" s="209"/>
      <c r="B13" s="438"/>
      <c r="C13" s="439"/>
      <c r="D13" s="439"/>
      <c r="E13" s="439"/>
      <c r="F13" s="439"/>
      <c r="G13" s="439"/>
      <c r="H13" s="439"/>
      <c r="I13" s="440"/>
    </row>
    <row r="14" spans="1:13" x14ac:dyDescent="0.25">
      <c r="A14" s="209"/>
      <c r="B14" s="438"/>
      <c r="C14" s="439"/>
      <c r="D14" s="439"/>
      <c r="E14" s="439"/>
      <c r="F14" s="439"/>
      <c r="G14" s="439"/>
      <c r="H14" s="439"/>
      <c r="I14" s="440"/>
    </row>
    <row r="15" spans="1:13" x14ac:dyDescent="0.25">
      <c r="A15" s="209"/>
      <c r="B15" s="438"/>
      <c r="C15" s="439"/>
      <c r="D15" s="439"/>
      <c r="E15" s="439"/>
      <c r="F15" s="439"/>
      <c r="G15" s="439"/>
      <c r="H15" s="439"/>
      <c r="I15" s="440"/>
    </row>
    <row r="16" spans="1:13" x14ac:dyDescent="0.25">
      <c r="A16" s="209"/>
      <c r="B16" s="438" t="s">
        <v>154</v>
      </c>
      <c r="C16" s="447" t="s">
        <v>662</v>
      </c>
      <c r="D16" s="447"/>
      <c r="E16" s="447"/>
      <c r="F16" s="447"/>
      <c r="G16" s="447"/>
      <c r="H16" s="447"/>
      <c r="I16" s="448"/>
    </row>
    <row r="17" spans="1:9" x14ac:dyDescent="0.25">
      <c r="A17" s="209"/>
      <c r="B17" s="438"/>
      <c r="C17" s="447"/>
      <c r="D17" s="447"/>
      <c r="E17" s="447"/>
      <c r="F17" s="447"/>
      <c r="G17" s="447"/>
      <c r="H17" s="447"/>
      <c r="I17" s="448"/>
    </row>
    <row r="18" spans="1:9" x14ac:dyDescent="0.25">
      <c r="A18" s="209"/>
      <c r="B18" s="438"/>
      <c r="C18" s="447"/>
      <c r="D18" s="447"/>
      <c r="E18" s="447"/>
      <c r="F18" s="447"/>
      <c r="G18" s="447"/>
      <c r="H18" s="447"/>
      <c r="I18" s="448"/>
    </row>
    <row r="19" spans="1:9" x14ac:dyDescent="0.25">
      <c r="A19" s="209"/>
      <c r="B19" s="438"/>
      <c r="C19" s="447"/>
      <c r="D19" s="447"/>
      <c r="E19" s="447"/>
      <c r="F19" s="447"/>
      <c r="G19" s="447"/>
      <c r="H19" s="447"/>
      <c r="I19" s="448"/>
    </row>
    <row r="20" spans="1:9" x14ac:dyDescent="0.25">
      <c r="A20" s="209"/>
      <c r="B20" s="438"/>
      <c r="C20" s="447"/>
      <c r="D20" s="447"/>
      <c r="E20" s="447"/>
      <c r="F20" s="447"/>
      <c r="G20" s="447"/>
      <c r="H20" s="447"/>
      <c r="I20" s="448"/>
    </row>
    <row r="21" spans="1:9" x14ac:dyDescent="0.25">
      <c r="A21" s="209"/>
      <c r="B21" s="438"/>
      <c r="C21" s="447"/>
      <c r="D21" s="447"/>
      <c r="E21" s="447"/>
      <c r="F21" s="447"/>
      <c r="G21" s="447"/>
      <c r="H21" s="447"/>
      <c r="I21" s="448"/>
    </row>
    <row r="22" spans="1:9" x14ac:dyDescent="0.25">
      <c r="A22" s="209"/>
      <c r="B22" s="438"/>
      <c r="C22" s="447"/>
      <c r="D22" s="447"/>
      <c r="E22" s="447"/>
      <c r="F22" s="447"/>
      <c r="G22" s="447"/>
      <c r="H22" s="447"/>
      <c r="I22" s="448"/>
    </row>
    <row r="23" spans="1:9" x14ac:dyDescent="0.25">
      <c r="A23" s="209"/>
      <c r="B23" s="438"/>
      <c r="C23" s="449" t="s">
        <v>671</v>
      </c>
      <c r="D23" s="450"/>
      <c r="E23" s="450"/>
      <c r="F23" s="450"/>
      <c r="G23" s="450"/>
      <c r="H23" s="450"/>
      <c r="I23" s="451"/>
    </row>
    <row r="24" spans="1:9" x14ac:dyDescent="0.25">
      <c r="A24" s="209"/>
      <c r="B24" s="438"/>
      <c r="C24" s="449"/>
      <c r="D24" s="450"/>
      <c r="E24" s="450"/>
      <c r="F24" s="450"/>
      <c r="G24" s="450"/>
      <c r="H24" s="450"/>
      <c r="I24" s="451"/>
    </row>
    <row r="25" spans="1:9" x14ac:dyDescent="0.25">
      <c r="A25" s="210"/>
      <c r="B25" s="438"/>
      <c r="C25" s="449"/>
      <c r="D25" s="450"/>
      <c r="E25" s="450"/>
      <c r="F25" s="450"/>
      <c r="G25" s="450"/>
      <c r="H25" s="450"/>
      <c r="I25" s="451"/>
    </row>
    <row r="26" spans="1:9" x14ac:dyDescent="0.25">
      <c r="A26" s="210"/>
      <c r="B26" s="438"/>
      <c r="C26" s="449"/>
      <c r="D26" s="450"/>
      <c r="E26" s="450"/>
      <c r="F26" s="450"/>
      <c r="G26" s="450"/>
      <c r="H26" s="450"/>
      <c r="I26" s="451"/>
    </row>
    <row r="27" spans="1:9" x14ac:dyDescent="0.25">
      <c r="A27" s="210"/>
      <c r="B27" s="438"/>
      <c r="C27" s="449"/>
      <c r="D27" s="450"/>
      <c r="E27" s="450"/>
      <c r="F27" s="450"/>
      <c r="G27" s="450"/>
      <c r="H27" s="450"/>
      <c r="I27" s="451"/>
    </row>
    <row r="28" spans="1:9" x14ac:dyDescent="0.25">
      <c r="A28" s="210"/>
      <c r="B28" s="438"/>
      <c r="C28" s="460" t="s">
        <v>672</v>
      </c>
      <c r="D28" s="461"/>
      <c r="E28" s="461"/>
      <c r="F28" s="461"/>
      <c r="G28" s="461"/>
      <c r="H28" s="461"/>
      <c r="I28" s="462"/>
    </row>
    <row r="29" spans="1:9" x14ac:dyDescent="0.25">
      <c r="A29" s="210"/>
      <c r="B29" s="438"/>
      <c r="C29" s="463"/>
      <c r="D29" s="447"/>
      <c r="E29" s="447"/>
      <c r="F29" s="447"/>
      <c r="G29" s="447"/>
      <c r="H29" s="447"/>
      <c r="I29" s="448"/>
    </row>
    <row r="30" spans="1:9" x14ac:dyDescent="0.25">
      <c r="A30" s="211"/>
      <c r="B30" s="438"/>
      <c r="C30" s="464"/>
      <c r="D30" s="465"/>
      <c r="E30" s="465"/>
      <c r="F30" s="465"/>
      <c r="G30" s="465"/>
      <c r="H30" s="465"/>
      <c r="I30" s="466"/>
    </row>
    <row r="31" spans="1:9" x14ac:dyDescent="0.25">
      <c r="A31" s="211"/>
      <c r="B31" s="438"/>
      <c r="C31" s="449" t="s">
        <v>663</v>
      </c>
      <c r="D31" s="450"/>
      <c r="E31" s="450"/>
      <c r="F31" s="450"/>
      <c r="G31" s="450"/>
      <c r="H31" s="450"/>
      <c r="I31" s="451"/>
    </row>
    <row r="32" spans="1:9" x14ac:dyDescent="0.25">
      <c r="A32" s="211"/>
      <c r="B32" s="438"/>
      <c r="C32" s="449"/>
      <c r="D32" s="450"/>
      <c r="E32" s="450"/>
      <c r="F32" s="450"/>
      <c r="G32" s="450"/>
      <c r="H32" s="450"/>
      <c r="I32" s="451"/>
    </row>
    <row r="33" spans="1:9" x14ac:dyDescent="0.25">
      <c r="A33" s="211"/>
      <c r="B33" s="438"/>
      <c r="C33" s="449"/>
      <c r="D33" s="450"/>
      <c r="E33" s="450"/>
      <c r="F33" s="450"/>
      <c r="G33" s="450"/>
      <c r="H33" s="450"/>
      <c r="I33" s="451"/>
    </row>
    <row r="34" spans="1:9" x14ac:dyDescent="0.25">
      <c r="A34" s="211"/>
      <c r="B34" s="438"/>
      <c r="C34" s="449"/>
      <c r="D34" s="450"/>
      <c r="E34" s="450"/>
      <c r="F34" s="450"/>
      <c r="G34" s="450"/>
      <c r="H34" s="450"/>
      <c r="I34" s="451"/>
    </row>
    <row r="35" spans="1:9" x14ac:dyDescent="0.25">
      <c r="A35" s="206"/>
      <c r="B35" s="438"/>
      <c r="C35" s="449" t="s">
        <v>664</v>
      </c>
      <c r="D35" s="450"/>
      <c r="E35" s="450"/>
      <c r="F35" s="450"/>
      <c r="G35" s="450"/>
      <c r="H35" s="450"/>
      <c r="I35" s="451"/>
    </row>
    <row r="36" spans="1:9" x14ac:dyDescent="0.25">
      <c r="A36" s="206"/>
      <c r="B36" s="438"/>
      <c r="C36" s="449"/>
      <c r="D36" s="450"/>
      <c r="E36" s="450"/>
      <c r="F36" s="450"/>
      <c r="G36" s="450"/>
      <c r="H36" s="450"/>
      <c r="I36" s="451"/>
    </row>
    <row r="37" spans="1:9" x14ac:dyDescent="0.25">
      <c r="A37" s="206"/>
      <c r="B37" s="438"/>
      <c r="C37" s="449"/>
      <c r="D37" s="450"/>
      <c r="E37" s="450"/>
      <c r="F37" s="450"/>
      <c r="G37" s="450"/>
      <c r="H37" s="450"/>
      <c r="I37" s="451"/>
    </row>
    <row r="38" spans="1:9" x14ac:dyDescent="0.25">
      <c r="A38" s="206"/>
      <c r="B38" s="438"/>
      <c r="C38" s="449"/>
      <c r="D38" s="450"/>
      <c r="E38" s="450"/>
      <c r="F38" s="450"/>
      <c r="G38" s="450"/>
      <c r="H38" s="450"/>
      <c r="I38" s="451"/>
    </row>
    <row r="39" spans="1:9" x14ac:dyDescent="0.25">
      <c r="A39" s="206"/>
      <c r="B39" s="438"/>
      <c r="C39" s="449"/>
      <c r="D39" s="450"/>
      <c r="E39" s="450"/>
      <c r="F39" s="450"/>
      <c r="G39" s="450"/>
      <c r="H39" s="450"/>
      <c r="I39" s="451"/>
    </row>
    <row r="40" spans="1:9" x14ac:dyDescent="0.25">
      <c r="A40" s="206"/>
      <c r="B40" s="438"/>
      <c r="C40" s="460" t="s">
        <v>665</v>
      </c>
      <c r="D40" s="461"/>
      <c r="E40" s="461"/>
      <c r="F40" s="461"/>
      <c r="G40" s="461"/>
      <c r="H40" s="461"/>
      <c r="I40" s="462"/>
    </row>
    <row r="41" spans="1:9" x14ac:dyDescent="0.25">
      <c r="B41" s="438"/>
      <c r="C41" s="463"/>
      <c r="D41" s="447"/>
      <c r="E41" s="447"/>
      <c r="F41" s="447"/>
      <c r="G41" s="447"/>
      <c r="H41" s="447"/>
      <c r="I41" s="448"/>
    </row>
    <row r="42" spans="1:9" x14ac:dyDescent="0.25">
      <c r="B42" s="438"/>
      <c r="C42" s="463"/>
      <c r="D42" s="447"/>
      <c r="E42" s="447"/>
      <c r="F42" s="447"/>
      <c r="G42" s="447"/>
      <c r="H42" s="447"/>
      <c r="I42" s="448"/>
    </row>
    <row r="43" spans="1:9" x14ac:dyDescent="0.25">
      <c r="B43" s="438"/>
      <c r="C43" s="464"/>
      <c r="D43" s="465"/>
      <c r="E43" s="465"/>
      <c r="F43" s="465"/>
      <c r="G43" s="465"/>
      <c r="H43" s="465"/>
      <c r="I43" s="466"/>
    </row>
    <row r="44" spans="1:9" x14ac:dyDescent="0.25">
      <c r="B44" s="438"/>
      <c r="C44" s="449" t="s">
        <v>666</v>
      </c>
      <c r="D44" s="450"/>
      <c r="E44" s="450"/>
      <c r="F44" s="450"/>
      <c r="G44" s="450"/>
      <c r="H44" s="450"/>
      <c r="I44" s="451"/>
    </row>
    <row r="45" spans="1:9" x14ac:dyDescent="0.25">
      <c r="B45" s="438"/>
      <c r="C45" s="449"/>
      <c r="D45" s="450"/>
      <c r="E45" s="450"/>
      <c r="F45" s="450"/>
      <c r="G45" s="450"/>
      <c r="H45" s="450"/>
      <c r="I45" s="451"/>
    </row>
    <row r="46" spans="1:9" x14ac:dyDescent="0.25">
      <c r="B46" s="438"/>
      <c r="C46" s="449"/>
      <c r="D46" s="450"/>
      <c r="E46" s="450"/>
      <c r="F46" s="450"/>
      <c r="G46" s="450"/>
      <c r="H46" s="450"/>
      <c r="I46" s="451"/>
    </row>
    <row r="47" spans="1:9" x14ac:dyDescent="0.25">
      <c r="B47" s="438"/>
      <c r="C47" s="449"/>
      <c r="D47" s="450"/>
      <c r="E47" s="450"/>
      <c r="F47" s="450"/>
      <c r="G47" s="450"/>
      <c r="H47" s="450"/>
      <c r="I47" s="451"/>
    </row>
    <row r="48" spans="1:9" x14ac:dyDescent="0.25">
      <c r="B48" s="438"/>
      <c r="C48" s="449" t="s">
        <v>667</v>
      </c>
      <c r="D48" s="450"/>
      <c r="E48" s="450"/>
      <c r="F48" s="450"/>
      <c r="G48" s="450"/>
      <c r="H48" s="450"/>
      <c r="I48" s="451"/>
    </row>
    <row r="49" spans="2:9" x14ac:dyDescent="0.25">
      <c r="B49" s="438"/>
      <c r="C49" s="449"/>
      <c r="D49" s="450"/>
      <c r="E49" s="450"/>
      <c r="F49" s="450"/>
      <c r="G49" s="450"/>
      <c r="H49" s="450"/>
      <c r="I49" s="451"/>
    </row>
    <row r="50" spans="2:9" x14ac:dyDescent="0.25">
      <c r="B50" s="438"/>
      <c r="C50" s="449"/>
      <c r="D50" s="450"/>
      <c r="E50" s="450"/>
      <c r="F50" s="450"/>
      <c r="G50" s="450"/>
      <c r="H50" s="450"/>
      <c r="I50" s="451"/>
    </row>
    <row r="51" spans="2:9" x14ac:dyDescent="0.25">
      <c r="B51" s="438"/>
      <c r="C51" s="449"/>
      <c r="D51" s="450"/>
      <c r="E51" s="450"/>
      <c r="F51" s="450"/>
      <c r="G51" s="450"/>
      <c r="H51" s="450"/>
      <c r="I51" s="451"/>
    </row>
    <row r="52" spans="2:9" x14ac:dyDescent="0.25">
      <c r="B52" s="438"/>
      <c r="C52" s="449" t="s">
        <v>668</v>
      </c>
      <c r="D52" s="450"/>
      <c r="E52" s="450"/>
      <c r="F52" s="450"/>
      <c r="G52" s="450"/>
      <c r="H52" s="450"/>
      <c r="I52" s="451"/>
    </row>
    <row r="53" spans="2:9" x14ac:dyDescent="0.25">
      <c r="B53" s="438"/>
      <c r="C53" s="449"/>
      <c r="D53" s="450"/>
      <c r="E53" s="450"/>
      <c r="F53" s="450"/>
      <c r="G53" s="450"/>
      <c r="H53" s="450"/>
      <c r="I53" s="451"/>
    </row>
    <row r="54" spans="2:9" x14ac:dyDescent="0.25">
      <c r="B54" s="438"/>
      <c r="C54" s="449"/>
      <c r="D54" s="450"/>
      <c r="E54" s="450"/>
      <c r="F54" s="450"/>
      <c r="G54" s="450"/>
      <c r="H54" s="450"/>
      <c r="I54" s="451"/>
    </row>
    <row r="55" spans="2:9" x14ac:dyDescent="0.25">
      <c r="B55" s="438"/>
      <c r="C55" s="449"/>
      <c r="D55" s="450"/>
      <c r="E55" s="450"/>
      <c r="F55" s="450"/>
      <c r="G55" s="450"/>
      <c r="H55" s="450"/>
      <c r="I55" s="451"/>
    </row>
    <row r="56" spans="2:9" x14ac:dyDescent="0.25">
      <c r="B56" s="438"/>
      <c r="C56" s="449" t="s">
        <v>669</v>
      </c>
      <c r="D56" s="450"/>
      <c r="E56" s="450"/>
      <c r="F56" s="450"/>
      <c r="G56" s="450"/>
      <c r="H56" s="450"/>
      <c r="I56" s="451"/>
    </row>
    <row r="57" spans="2:9" x14ac:dyDescent="0.25">
      <c r="B57" s="438"/>
      <c r="C57" s="449"/>
      <c r="D57" s="450"/>
      <c r="E57" s="450"/>
      <c r="F57" s="450"/>
      <c r="G57" s="450"/>
      <c r="H57" s="450"/>
      <c r="I57" s="451"/>
    </row>
    <row r="58" spans="2:9" x14ac:dyDescent="0.25">
      <c r="B58" s="438"/>
      <c r="C58" s="449"/>
      <c r="D58" s="450"/>
      <c r="E58" s="450"/>
      <c r="F58" s="450"/>
      <c r="G58" s="450"/>
      <c r="H58" s="450"/>
      <c r="I58" s="451"/>
    </row>
    <row r="59" spans="2:9" x14ac:dyDescent="0.25">
      <c r="B59" s="438"/>
      <c r="C59" s="449" t="s">
        <v>670</v>
      </c>
      <c r="D59" s="450"/>
      <c r="E59" s="450"/>
      <c r="F59" s="450"/>
      <c r="G59" s="450"/>
      <c r="H59" s="450"/>
      <c r="I59" s="451"/>
    </row>
    <row r="60" spans="2:9" x14ac:dyDescent="0.25">
      <c r="B60" s="438"/>
      <c r="C60" s="449"/>
      <c r="D60" s="450"/>
      <c r="E60" s="450"/>
      <c r="F60" s="450"/>
      <c r="G60" s="450"/>
      <c r="H60" s="450"/>
      <c r="I60" s="451"/>
    </row>
    <row r="61" spans="2:9" x14ac:dyDescent="0.25">
      <c r="B61" s="438"/>
      <c r="C61" s="449"/>
      <c r="D61" s="450"/>
      <c r="E61" s="450"/>
      <c r="F61" s="450"/>
      <c r="G61" s="450"/>
      <c r="H61" s="450"/>
      <c r="I61" s="451"/>
    </row>
    <row r="62" spans="2:9" x14ac:dyDescent="0.25">
      <c r="B62" s="438"/>
      <c r="C62" s="452" t="s">
        <v>682</v>
      </c>
      <c r="D62" s="453"/>
      <c r="E62" s="453"/>
      <c r="F62" s="453"/>
      <c r="G62" s="453"/>
      <c r="H62" s="453"/>
      <c r="I62" s="454"/>
    </row>
    <row r="63" spans="2:9" x14ac:dyDescent="0.25">
      <c r="B63" s="438"/>
      <c r="C63" s="455"/>
      <c r="D63" s="439"/>
      <c r="E63" s="439"/>
      <c r="F63" s="439"/>
      <c r="G63" s="439"/>
      <c r="H63" s="439"/>
      <c r="I63" s="440"/>
    </row>
    <row r="64" spans="2:9" x14ac:dyDescent="0.25">
      <c r="B64" s="438"/>
      <c r="C64" s="455"/>
      <c r="D64" s="439"/>
      <c r="E64" s="439"/>
      <c r="F64" s="439"/>
      <c r="G64" s="439"/>
      <c r="H64" s="439"/>
      <c r="I64" s="440"/>
    </row>
    <row r="65" spans="2:9" x14ac:dyDescent="0.25">
      <c r="B65" s="459"/>
      <c r="C65" s="456"/>
      <c r="D65" s="457"/>
      <c r="E65" s="457"/>
      <c r="F65" s="457"/>
      <c r="G65" s="457"/>
      <c r="H65" s="457"/>
      <c r="I65" s="458"/>
    </row>
  </sheetData>
  <mergeCells count="20">
    <mergeCell ref="C56:I58"/>
    <mergeCell ref="C59:I61"/>
    <mergeCell ref="C62:I65"/>
    <mergeCell ref="B16:B65"/>
    <mergeCell ref="C16:I22"/>
    <mergeCell ref="C23:I27"/>
    <mergeCell ref="C28:I30"/>
    <mergeCell ref="C31:I34"/>
    <mergeCell ref="C35:I39"/>
    <mergeCell ref="C40:I43"/>
    <mergeCell ref="C44:I47"/>
    <mergeCell ref="C48:I51"/>
    <mergeCell ref="C52:I55"/>
    <mergeCell ref="B12:B15"/>
    <mergeCell ref="C12:I15"/>
    <mergeCell ref="B3:I4"/>
    <mergeCell ref="B5:B7"/>
    <mergeCell ref="C5:I7"/>
    <mergeCell ref="B8:B11"/>
    <mergeCell ref="C8:I1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I40"/>
  <sheetViews>
    <sheetView workbookViewId="0">
      <selection activeCell="Q35" sqref="Q35"/>
    </sheetView>
  </sheetViews>
  <sheetFormatPr defaultRowHeight="15" x14ac:dyDescent="0.25"/>
  <cols>
    <col min="1" max="1" width="4.140625" style="238" customWidth="1"/>
  </cols>
  <sheetData>
    <row r="1" spans="1:9" x14ac:dyDescent="0.25">
      <c r="A1" s="209"/>
    </row>
    <row r="2" spans="1:9" ht="23.25" x14ac:dyDescent="0.35">
      <c r="A2" s="209"/>
      <c r="B2" s="240" t="s">
        <v>1009</v>
      </c>
    </row>
    <row r="3" spans="1:9" x14ac:dyDescent="0.25">
      <c r="A3" s="209"/>
    </row>
    <row r="4" spans="1:9" ht="15" customHeight="1" x14ac:dyDescent="0.25">
      <c r="A4" s="209"/>
      <c r="B4" s="467" t="s">
        <v>705</v>
      </c>
      <c r="C4" s="467"/>
      <c r="D4" s="467"/>
      <c r="E4" s="467"/>
      <c r="F4" s="467"/>
      <c r="G4" s="467"/>
      <c r="H4" s="467"/>
      <c r="I4" s="467"/>
    </row>
    <row r="5" spans="1:9" x14ac:dyDescent="0.25">
      <c r="A5" s="209"/>
      <c r="B5" s="467"/>
      <c r="C5" s="467"/>
      <c r="D5" s="467"/>
      <c r="E5" s="467"/>
      <c r="F5" s="467"/>
      <c r="G5" s="467"/>
      <c r="H5" s="467"/>
      <c r="I5" s="467"/>
    </row>
    <row r="6" spans="1:9" x14ac:dyDescent="0.25">
      <c r="A6" s="209"/>
      <c r="C6" s="238"/>
      <c r="G6" s="238"/>
      <c r="H6" s="238"/>
      <c r="I6" s="238"/>
    </row>
    <row r="7" spans="1:9" x14ac:dyDescent="0.25">
      <c r="A7" s="209"/>
      <c r="B7" s="238" t="s">
        <v>706</v>
      </c>
      <c r="C7" s="238"/>
      <c r="D7" s="238" t="s">
        <v>707</v>
      </c>
      <c r="E7" s="238"/>
      <c r="F7" s="238" t="s">
        <v>714</v>
      </c>
      <c r="G7" s="238"/>
      <c r="H7" s="238"/>
      <c r="I7" s="238"/>
    </row>
    <row r="8" spans="1:9" x14ac:dyDescent="0.25">
      <c r="A8" s="209"/>
      <c r="B8" s="238" t="s">
        <v>711</v>
      </c>
      <c r="C8" s="238"/>
      <c r="D8" s="238" t="s">
        <v>709</v>
      </c>
      <c r="E8" s="238"/>
      <c r="F8" s="238" t="s">
        <v>708</v>
      </c>
      <c r="G8" s="238"/>
      <c r="H8" s="238"/>
      <c r="I8" s="238"/>
    </row>
    <row r="9" spans="1:9" x14ac:dyDescent="0.25">
      <c r="A9" s="209"/>
      <c r="B9" s="238" t="s">
        <v>649</v>
      </c>
      <c r="C9" s="238"/>
      <c r="D9" s="238" t="s">
        <v>712</v>
      </c>
      <c r="E9" s="238"/>
      <c r="F9" s="238" t="s">
        <v>716</v>
      </c>
      <c r="G9" s="238"/>
      <c r="H9" s="238"/>
      <c r="I9" s="238"/>
    </row>
    <row r="10" spans="1:9" x14ac:dyDescent="0.25">
      <c r="A10" s="209"/>
      <c r="B10" s="238" t="s">
        <v>713</v>
      </c>
      <c r="C10" s="238"/>
      <c r="D10" s="238" t="s">
        <v>710</v>
      </c>
      <c r="E10" s="238"/>
      <c r="F10" s="238"/>
      <c r="G10" s="238"/>
      <c r="H10" s="238"/>
    </row>
    <row r="11" spans="1:9" x14ac:dyDescent="0.25">
      <c r="A11" s="209"/>
      <c r="B11" s="238" t="s">
        <v>715</v>
      </c>
      <c r="C11" s="238"/>
      <c r="D11" s="238" t="s">
        <v>718</v>
      </c>
      <c r="E11" s="238"/>
      <c r="F11" s="238"/>
    </row>
    <row r="12" spans="1:9" x14ac:dyDescent="0.25">
      <c r="A12" s="209"/>
      <c r="B12" s="238" t="s">
        <v>717</v>
      </c>
      <c r="C12" s="238"/>
      <c r="D12" s="279" t="s">
        <v>980</v>
      </c>
      <c r="E12" s="238"/>
      <c r="F12" s="238"/>
      <c r="G12" s="238"/>
      <c r="H12" s="238"/>
      <c r="I12" s="238"/>
    </row>
    <row r="13" spans="1:9" x14ac:dyDescent="0.25">
      <c r="A13" s="209"/>
    </row>
    <row r="14" spans="1:9" ht="15" customHeight="1" x14ac:dyDescent="0.25">
      <c r="A14" s="209"/>
      <c r="B14" s="467" t="s">
        <v>1010</v>
      </c>
      <c r="C14" s="467"/>
      <c r="D14" s="467"/>
      <c r="E14" s="467"/>
      <c r="F14" s="467"/>
      <c r="G14" s="467"/>
      <c r="H14" s="467"/>
      <c r="I14" s="467"/>
    </row>
    <row r="15" spans="1:9" x14ac:dyDescent="0.25">
      <c r="A15" s="209"/>
      <c r="B15" s="467"/>
      <c r="C15" s="467"/>
      <c r="D15" s="467"/>
      <c r="E15" s="467"/>
      <c r="F15" s="467"/>
      <c r="G15" s="467"/>
      <c r="H15" s="467"/>
      <c r="I15" s="467"/>
    </row>
    <row r="16" spans="1:9" x14ac:dyDescent="0.25">
      <c r="A16" s="209"/>
    </row>
    <row r="17" spans="1:2" x14ac:dyDescent="0.25">
      <c r="A17" s="209"/>
      <c r="B17" s="238" t="s">
        <v>719</v>
      </c>
    </row>
    <row r="18" spans="1:2" x14ac:dyDescent="0.25">
      <c r="A18" s="209"/>
      <c r="B18" s="238" t="s">
        <v>720</v>
      </c>
    </row>
    <row r="19" spans="1:2" x14ac:dyDescent="0.25">
      <c r="A19" s="209"/>
      <c r="B19" s="238" t="s">
        <v>721</v>
      </c>
    </row>
    <row r="20" spans="1:2" x14ac:dyDescent="0.25">
      <c r="A20" s="209"/>
    </row>
    <row r="21" spans="1:2" x14ac:dyDescent="0.25">
      <c r="A21" s="209"/>
    </row>
    <row r="22" spans="1:2" x14ac:dyDescent="0.25">
      <c r="A22" s="209"/>
    </row>
    <row r="23" spans="1:2" x14ac:dyDescent="0.25">
      <c r="A23" s="209"/>
    </row>
    <row r="24" spans="1:2" x14ac:dyDescent="0.25">
      <c r="A24" s="209"/>
    </row>
    <row r="25" spans="1:2" x14ac:dyDescent="0.25">
      <c r="A25" s="210"/>
    </row>
    <row r="26" spans="1:2" x14ac:dyDescent="0.25">
      <c r="A26" s="210"/>
    </row>
    <row r="27" spans="1:2" x14ac:dyDescent="0.25">
      <c r="A27" s="210"/>
    </row>
    <row r="28" spans="1:2" x14ac:dyDescent="0.25">
      <c r="A28" s="210"/>
    </row>
    <row r="29" spans="1:2" x14ac:dyDescent="0.25">
      <c r="A29" s="210"/>
    </row>
    <row r="30" spans="1:2" x14ac:dyDescent="0.25">
      <c r="A30" s="211"/>
    </row>
    <row r="31" spans="1:2" x14ac:dyDescent="0.25">
      <c r="A31" s="211"/>
    </row>
    <row r="32" spans="1:2" x14ac:dyDescent="0.25">
      <c r="A32" s="211"/>
    </row>
    <row r="33" spans="1:1" x14ac:dyDescent="0.25">
      <c r="A33" s="211"/>
    </row>
    <row r="34" spans="1:1" x14ac:dyDescent="0.25">
      <c r="A34" s="211"/>
    </row>
    <row r="35" spans="1:1" x14ac:dyDescent="0.25">
      <c r="A35" s="206"/>
    </row>
    <row r="36" spans="1:1" x14ac:dyDescent="0.25">
      <c r="A36" s="206"/>
    </row>
    <row r="37" spans="1:1" x14ac:dyDescent="0.25">
      <c r="A37" s="206"/>
    </row>
    <row r="38" spans="1:1" x14ac:dyDescent="0.25">
      <c r="A38" s="206"/>
    </row>
    <row r="39" spans="1:1" x14ac:dyDescent="0.25">
      <c r="A39" s="206"/>
    </row>
    <row r="40" spans="1:1" x14ac:dyDescent="0.25">
      <c r="A40" s="206"/>
    </row>
  </sheetData>
  <mergeCells count="2">
    <mergeCell ref="B4:I5"/>
    <mergeCell ref="B14:I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D9D19"/>
  </sheetPr>
  <dimension ref="A1:Z147"/>
  <sheetViews>
    <sheetView workbookViewId="0">
      <selection activeCell="U8" sqref="U8"/>
    </sheetView>
  </sheetViews>
  <sheetFormatPr defaultRowHeight="15" x14ac:dyDescent="0.25"/>
  <cols>
    <col min="1" max="1" width="4.28515625" style="64" customWidth="1"/>
    <col min="2" max="2" width="27.42578125" style="200" customWidth="1"/>
    <col min="3" max="3" width="9.140625" style="200"/>
    <col min="4" max="4" width="10.28515625" style="200" customWidth="1"/>
    <col min="5" max="5" width="7.5703125" style="200" customWidth="1"/>
    <col min="6" max="16384" width="9.140625" style="200"/>
  </cols>
  <sheetData>
    <row r="1" spans="1:26" ht="15" customHeight="1" x14ac:dyDescent="0.25">
      <c r="A1" s="209"/>
      <c r="B1" s="318" t="s">
        <v>753</v>
      </c>
      <c r="C1" s="319"/>
      <c r="D1" s="319"/>
      <c r="E1" s="320"/>
      <c r="F1" s="327" t="s">
        <v>1001</v>
      </c>
      <c r="G1" s="328"/>
      <c r="H1" s="328"/>
      <c r="I1" s="328"/>
      <c r="J1" s="328"/>
      <c r="K1" s="328"/>
      <c r="L1" s="328"/>
      <c r="M1" s="328"/>
      <c r="N1" s="328"/>
      <c r="O1" s="328"/>
      <c r="P1" s="328"/>
      <c r="Q1" s="328"/>
      <c r="R1" s="218"/>
      <c r="S1" s="219"/>
    </row>
    <row r="2" spans="1:26" ht="15" customHeight="1" x14ac:dyDescent="0.25">
      <c r="A2" s="209"/>
      <c r="B2" s="321"/>
      <c r="C2" s="322"/>
      <c r="D2" s="322"/>
      <c r="E2" s="323"/>
      <c r="F2" s="329"/>
      <c r="G2" s="330"/>
      <c r="H2" s="330"/>
      <c r="I2" s="330"/>
      <c r="J2" s="330"/>
      <c r="K2" s="330"/>
      <c r="L2" s="330"/>
      <c r="M2" s="330"/>
      <c r="N2" s="330"/>
      <c r="O2" s="330"/>
      <c r="P2" s="330"/>
      <c r="Q2" s="330"/>
      <c r="R2" s="220"/>
      <c r="S2" s="221"/>
      <c r="Z2" s="317"/>
    </row>
    <row r="3" spans="1:26" ht="15" customHeight="1" x14ac:dyDescent="0.25">
      <c r="A3" s="209"/>
      <c r="B3" s="324"/>
      <c r="C3" s="325"/>
      <c r="D3" s="325"/>
      <c r="E3" s="326"/>
      <c r="F3" s="331"/>
      <c r="G3" s="332"/>
      <c r="H3" s="332"/>
      <c r="I3" s="332"/>
      <c r="J3" s="332"/>
      <c r="K3" s="332"/>
      <c r="L3" s="332"/>
      <c r="M3" s="332"/>
      <c r="N3" s="332"/>
      <c r="O3" s="332"/>
      <c r="P3" s="332"/>
      <c r="Q3" s="332"/>
      <c r="R3" s="222"/>
      <c r="S3" s="223"/>
      <c r="Z3" s="317"/>
    </row>
    <row r="4" spans="1:26" x14ac:dyDescent="0.25">
      <c r="A4" s="209"/>
      <c r="B4" s="334" t="s">
        <v>15</v>
      </c>
      <c r="C4" s="334" t="s">
        <v>154</v>
      </c>
      <c r="D4" s="334" t="s">
        <v>16</v>
      </c>
      <c r="E4" s="224"/>
      <c r="F4" s="225"/>
      <c r="G4" s="225"/>
      <c r="H4" s="225"/>
      <c r="I4" s="225"/>
      <c r="J4" s="225"/>
      <c r="K4" s="225"/>
      <c r="L4" s="226"/>
      <c r="M4" s="226"/>
      <c r="N4" s="226"/>
      <c r="O4" s="226"/>
      <c r="P4" s="226"/>
      <c r="Q4" s="226"/>
      <c r="R4" s="226"/>
      <c r="S4" s="227"/>
      <c r="Z4" s="317"/>
    </row>
    <row r="5" spans="1:26" x14ac:dyDescent="0.25">
      <c r="A5" s="209"/>
      <c r="B5" s="334"/>
      <c r="C5" s="334"/>
      <c r="D5" s="334"/>
      <c r="E5" s="228" t="s">
        <v>698</v>
      </c>
      <c r="F5" s="333">
        <v>1997</v>
      </c>
      <c r="G5" s="333"/>
      <c r="H5" s="333"/>
      <c r="I5" s="333"/>
      <c r="J5" s="333">
        <v>1999</v>
      </c>
      <c r="K5" s="333"/>
      <c r="L5" s="333">
        <v>2001</v>
      </c>
      <c r="M5" s="333"/>
      <c r="N5" s="333">
        <v>2003</v>
      </c>
      <c r="O5" s="333"/>
      <c r="P5" s="333">
        <v>2005</v>
      </c>
      <c r="Q5" s="333"/>
      <c r="R5" s="333">
        <v>2007</v>
      </c>
      <c r="S5" s="333"/>
      <c r="Z5" s="317"/>
    </row>
    <row r="6" spans="1:26" x14ac:dyDescent="0.25">
      <c r="A6" s="209"/>
      <c r="B6" s="334"/>
      <c r="C6" s="334"/>
      <c r="D6" s="334"/>
      <c r="E6" s="228" t="s">
        <v>699</v>
      </c>
      <c r="F6" s="333" t="s">
        <v>700</v>
      </c>
      <c r="G6" s="333"/>
      <c r="H6" s="333" t="s">
        <v>701</v>
      </c>
      <c r="I6" s="333"/>
      <c r="J6" s="229" t="s">
        <v>700</v>
      </c>
      <c r="K6" s="229" t="s">
        <v>701</v>
      </c>
      <c r="L6" s="229" t="s">
        <v>700</v>
      </c>
      <c r="M6" s="229" t="s">
        <v>702</v>
      </c>
      <c r="N6" s="229" t="s">
        <v>700</v>
      </c>
      <c r="O6" s="229" t="s">
        <v>701</v>
      </c>
      <c r="P6" s="229" t="s">
        <v>700</v>
      </c>
      <c r="Q6" s="229" t="s">
        <v>702</v>
      </c>
      <c r="R6" s="229" t="s">
        <v>700</v>
      </c>
      <c r="S6" s="229" t="s">
        <v>702</v>
      </c>
      <c r="Z6" s="317"/>
    </row>
    <row r="7" spans="1:26" ht="15.75" customHeight="1" x14ac:dyDescent="0.25">
      <c r="A7" s="209"/>
      <c r="B7" s="334"/>
      <c r="C7" s="334"/>
      <c r="D7" s="334"/>
      <c r="E7" s="230" t="s">
        <v>703</v>
      </c>
      <c r="F7" s="231">
        <v>1</v>
      </c>
      <c r="G7" s="231">
        <v>2</v>
      </c>
      <c r="H7" s="231">
        <v>1</v>
      </c>
      <c r="I7" s="231">
        <v>2</v>
      </c>
      <c r="J7" s="231">
        <v>1</v>
      </c>
      <c r="K7" s="231">
        <v>1</v>
      </c>
      <c r="L7" s="231">
        <v>1</v>
      </c>
      <c r="M7" s="231">
        <v>1</v>
      </c>
      <c r="N7" s="231">
        <v>1</v>
      </c>
      <c r="O7" s="231">
        <v>1</v>
      </c>
      <c r="P7" s="231">
        <v>1</v>
      </c>
      <c r="Q7" s="231">
        <v>1</v>
      </c>
      <c r="R7" s="231">
        <v>1</v>
      </c>
      <c r="S7" s="231">
        <v>1</v>
      </c>
    </row>
    <row r="8" spans="1:26" x14ac:dyDescent="0.25">
      <c r="A8" s="209"/>
      <c r="B8" s="197" t="s">
        <v>17</v>
      </c>
      <c r="C8" s="232" t="s">
        <v>166</v>
      </c>
      <c r="D8" s="232" t="s">
        <v>18</v>
      </c>
      <c r="E8" s="232"/>
      <c r="F8" s="232"/>
      <c r="G8" s="232"/>
      <c r="H8" s="232">
        <v>4</v>
      </c>
      <c r="I8" s="232">
        <v>4</v>
      </c>
      <c r="J8" s="232"/>
      <c r="K8" s="232"/>
      <c r="L8" s="232"/>
      <c r="M8" s="232"/>
      <c r="N8" s="232"/>
      <c r="O8" s="232"/>
      <c r="P8" s="232"/>
      <c r="Q8" s="232"/>
      <c r="R8" s="232"/>
      <c r="S8" s="232"/>
    </row>
    <row r="9" spans="1:26" x14ac:dyDescent="0.25">
      <c r="A9" s="209"/>
      <c r="B9" s="198" t="s">
        <v>19</v>
      </c>
      <c r="C9" s="233" t="s">
        <v>166</v>
      </c>
      <c r="D9" s="233" t="s">
        <v>20</v>
      </c>
      <c r="E9" s="233"/>
      <c r="F9" s="233">
        <v>3</v>
      </c>
      <c r="G9" s="233">
        <v>2</v>
      </c>
      <c r="H9" s="233">
        <v>1</v>
      </c>
      <c r="I9" s="233">
        <v>4</v>
      </c>
      <c r="J9" s="233">
        <v>3</v>
      </c>
      <c r="K9" s="233">
        <v>3</v>
      </c>
      <c r="L9" s="233">
        <v>2</v>
      </c>
      <c r="M9" s="233">
        <v>2</v>
      </c>
      <c r="N9" s="233">
        <v>1</v>
      </c>
      <c r="O9" s="233">
        <v>2</v>
      </c>
      <c r="P9" s="233">
        <v>2</v>
      </c>
      <c r="Q9" s="233">
        <v>2</v>
      </c>
      <c r="R9" s="233">
        <v>1</v>
      </c>
      <c r="S9" s="233">
        <v>1</v>
      </c>
    </row>
    <row r="10" spans="1:26" x14ac:dyDescent="0.25">
      <c r="A10" s="209"/>
      <c r="B10" s="198" t="s">
        <v>191</v>
      </c>
      <c r="C10" s="233" t="s">
        <v>166</v>
      </c>
      <c r="D10" s="233" t="s">
        <v>192</v>
      </c>
      <c r="E10" s="233"/>
      <c r="F10" s="233"/>
      <c r="G10" s="233"/>
      <c r="H10" s="233"/>
      <c r="I10" s="233"/>
      <c r="J10" s="233"/>
      <c r="K10" s="233"/>
      <c r="L10" s="233"/>
      <c r="M10" s="233">
        <v>3</v>
      </c>
      <c r="N10" s="233"/>
      <c r="O10" s="233"/>
      <c r="P10" s="233"/>
      <c r="Q10" s="233"/>
      <c r="R10" s="233"/>
      <c r="S10" s="233"/>
    </row>
    <row r="11" spans="1:26" x14ac:dyDescent="0.25">
      <c r="A11" s="209"/>
      <c r="B11" s="198" t="s">
        <v>21</v>
      </c>
      <c r="C11" s="233" t="s">
        <v>166</v>
      </c>
      <c r="D11" s="233" t="s">
        <v>22</v>
      </c>
      <c r="E11" s="233"/>
      <c r="F11" s="233"/>
      <c r="G11" s="233"/>
      <c r="H11" s="233"/>
      <c r="I11" s="233"/>
      <c r="J11" s="233"/>
      <c r="K11" s="233"/>
      <c r="L11" s="233"/>
      <c r="M11" s="233"/>
      <c r="N11" s="233"/>
      <c r="O11" s="233"/>
      <c r="P11" s="233">
        <v>1</v>
      </c>
      <c r="Q11" s="233">
        <v>1</v>
      </c>
      <c r="R11" s="233">
        <v>1</v>
      </c>
      <c r="S11" s="233">
        <v>1</v>
      </c>
    </row>
    <row r="12" spans="1:26" x14ac:dyDescent="0.25">
      <c r="A12" s="209"/>
      <c r="B12" s="198" t="s">
        <v>969</v>
      </c>
      <c r="C12" s="233" t="s">
        <v>166</v>
      </c>
      <c r="D12" s="233" t="s">
        <v>841</v>
      </c>
      <c r="E12" s="233"/>
      <c r="F12" s="233"/>
      <c r="G12" s="233"/>
      <c r="H12" s="233"/>
      <c r="I12" s="233"/>
      <c r="J12" s="233"/>
      <c r="K12" s="233"/>
      <c r="L12" s="233"/>
      <c r="M12" s="233"/>
      <c r="N12" s="233">
        <v>1</v>
      </c>
      <c r="O12" s="233">
        <v>1</v>
      </c>
      <c r="P12" s="233"/>
      <c r="Q12" s="233"/>
      <c r="R12" s="233"/>
      <c r="S12" s="233"/>
    </row>
    <row r="13" spans="1:26" x14ac:dyDescent="0.25">
      <c r="A13" s="209"/>
      <c r="B13" s="198" t="s">
        <v>968</v>
      </c>
      <c r="C13" s="233" t="s">
        <v>166</v>
      </c>
      <c r="D13" s="233" t="s">
        <v>496</v>
      </c>
      <c r="E13" s="233"/>
      <c r="F13" s="233"/>
      <c r="G13" s="233"/>
      <c r="H13" s="233"/>
      <c r="I13" s="233"/>
      <c r="J13" s="233"/>
      <c r="K13" s="233"/>
      <c r="L13" s="233">
        <v>3</v>
      </c>
      <c r="M13" s="233"/>
      <c r="N13" s="233"/>
      <c r="O13" s="233"/>
      <c r="P13" s="233"/>
      <c r="Q13" s="233"/>
      <c r="R13" s="233"/>
      <c r="S13" s="233"/>
    </row>
    <row r="14" spans="1:26" x14ac:dyDescent="0.25">
      <c r="A14" s="209"/>
      <c r="B14" s="198" t="s">
        <v>23</v>
      </c>
      <c r="C14" s="233" t="s">
        <v>171</v>
      </c>
      <c r="D14" s="233" t="s">
        <v>24</v>
      </c>
      <c r="E14" s="233"/>
      <c r="F14" s="233"/>
      <c r="G14" s="233"/>
      <c r="H14" s="233"/>
      <c r="I14" s="233"/>
      <c r="J14" s="233">
        <v>4</v>
      </c>
      <c r="K14" s="233">
        <v>1</v>
      </c>
      <c r="L14" s="233"/>
      <c r="M14" s="233">
        <v>3</v>
      </c>
      <c r="N14" s="233">
        <v>1</v>
      </c>
      <c r="O14" s="233">
        <v>1</v>
      </c>
      <c r="P14" s="233"/>
      <c r="Q14" s="233"/>
      <c r="R14" s="233">
        <v>2</v>
      </c>
      <c r="S14" s="233">
        <v>1</v>
      </c>
    </row>
    <row r="15" spans="1:26" x14ac:dyDescent="0.25">
      <c r="A15" s="209"/>
      <c r="B15" s="198" t="s">
        <v>853</v>
      </c>
      <c r="C15" s="233" t="s">
        <v>166</v>
      </c>
      <c r="D15" s="233" t="s">
        <v>854</v>
      </c>
      <c r="E15" s="233"/>
      <c r="F15" s="233"/>
      <c r="G15" s="233"/>
      <c r="H15" s="233"/>
      <c r="I15" s="233"/>
      <c r="J15" s="233"/>
      <c r="K15" s="233"/>
      <c r="L15" s="233"/>
      <c r="M15" s="233"/>
      <c r="N15" s="233"/>
      <c r="O15" s="233"/>
      <c r="P15" s="233"/>
      <c r="Q15" s="233"/>
      <c r="R15" s="233">
        <v>1</v>
      </c>
      <c r="S15" s="233"/>
    </row>
    <row r="16" spans="1:26" x14ac:dyDescent="0.25">
      <c r="A16" s="209"/>
      <c r="B16" s="198" t="s">
        <v>855</v>
      </c>
      <c r="C16" s="233" t="s">
        <v>166</v>
      </c>
      <c r="D16" s="233" t="s">
        <v>856</v>
      </c>
      <c r="E16" s="233"/>
      <c r="F16" s="233"/>
      <c r="G16" s="233"/>
      <c r="H16" s="233"/>
      <c r="I16" s="233"/>
      <c r="J16" s="233"/>
      <c r="K16" s="233"/>
      <c r="L16" s="233"/>
      <c r="M16" s="233"/>
      <c r="N16" s="233"/>
      <c r="O16" s="233"/>
      <c r="P16" s="233"/>
      <c r="Q16" s="233"/>
      <c r="R16" s="233">
        <v>1</v>
      </c>
      <c r="S16" s="233">
        <v>1</v>
      </c>
    </row>
    <row r="17" spans="1:19" x14ac:dyDescent="0.25">
      <c r="A17" s="209"/>
      <c r="B17" s="198" t="s">
        <v>848</v>
      </c>
      <c r="C17" s="233" t="s">
        <v>834</v>
      </c>
      <c r="D17" s="233" t="s">
        <v>849</v>
      </c>
      <c r="E17" s="233"/>
      <c r="F17" s="233"/>
      <c r="G17" s="233"/>
      <c r="H17" s="233"/>
      <c r="I17" s="233"/>
      <c r="J17" s="233"/>
      <c r="K17" s="233"/>
      <c r="L17" s="233"/>
      <c r="M17" s="233"/>
      <c r="N17" s="233"/>
      <c r="O17" s="233"/>
      <c r="P17" s="233"/>
      <c r="Q17" s="233"/>
      <c r="R17" s="233">
        <v>1</v>
      </c>
      <c r="S17" s="233"/>
    </row>
    <row r="18" spans="1:19" x14ac:dyDescent="0.25">
      <c r="A18" s="209"/>
      <c r="B18" s="198" t="s">
        <v>850</v>
      </c>
      <c r="C18" s="233" t="s">
        <v>851</v>
      </c>
      <c r="D18" s="233" t="s">
        <v>852</v>
      </c>
      <c r="E18" s="233"/>
      <c r="F18" s="233"/>
      <c r="G18" s="233"/>
      <c r="H18" s="233"/>
      <c r="I18" s="233"/>
      <c r="J18" s="233"/>
      <c r="K18" s="233">
        <v>5</v>
      </c>
      <c r="L18" s="233"/>
      <c r="M18" s="233"/>
      <c r="N18" s="233"/>
      <c r="O18" s="233"/>
      <c r="P18" s="233"/>
      <c r="Q18" s="233"/>
      <c r="R18" s="233"/>
      <c r="S18" s="233"/>
    </row>
    <row r="19" spans="1:19" x14ac:dyDescent="0.25">
      <c r="A19" s="209"/>
      <c r="B19" s="198" t="s">
        <v>846</v>
      </c>
      <c r="C19" s="233" t="s">
        <v>166</v>
      </c>
      <c r="D19" s="233" t="s">
        <v>847</v>
      </c>
      <c r="E19" s="233"/>
      <c r="F19" s="233"/>
      <c r="G19" s="233"/>
      <c r="H19" s="233"/>
      <c r="I19" s="233"/>
      <c r="J19" s="233"/>
      <c r="K19" s="233"/>
      <c r="L19" s="233"/>
      <c r="M19" s="233"/>
      <c r="N19" s="233"/>
      <c r="O19" s="233"/>
      <c r="P19" s="233">
        <v>3</v>
      </c>
      <c r="Q19" s="233">
        <v>3</v>
      </c>
      <c r="R19" s="233"/>
      <c r="S19" s="233"/>
    </row>
    <row r="20" spans="1:19" x14ac:dyDescent="0.25">
      <c r="A20" s="209"/>
      <c r="B20" s="198" t="s">
        <v>880</v>
      </c>
      <c r="C20" s="233" t="s">
        <v>173</v>
      </c>
      <c r="D20" s="233" t="s">
        <v>881</v>
      </c>
      <c r="E20" s="233"/>
      <c r="F20" s="233"/>
      <c r="G20" s="233"/>
      <c r="H20" s="233"/>
      <c r="I20" s="233"/>
      <c r="J20" s="233">
        <v>1</v>
      </c>
      <c r="K20" s="233"/>
      <c r="L20" s="233"/>
      <c r="M20" s="233"/>
      <c r="N20" s="233"/>
      <c r="O20" s="233"/>
      <c r="P20" s="233"/>
      <c r="Q20" s="233"/>
      <c r="R20" s="233"/>
      <c r="S20" s="233"/>
    </row>
    <row r="21" spans="1:19" x14ac:dyDescent="0.25">
      <c r="A21" s="209"/>
      <c r="B21" s="198" t="s">
        <v>924</v>
      </c>
      <c r="C21" s="233" t="s">
        <v>166</v>
      </c>
      <c r="D21" s="233" t="s">
        <v>925</v>
      </c>
      <c r="E21" s="233"/>
      <c r="F21" s="233"/>
      <c r="G21" s="233"/>
      <c r="H21" s="233"/>
      <c r="I21" s="233"/>
      <c r="J21" s="233"/>
      <c r="K21" s="233"/>
      <c r="L21" s="233">
        <v>1</v>
      </c>
      <c r="M21" s="233"/>
      <c r="N21" s="233"/>
      <c r="O21" s="233"/>
      <c r="P21" s="233"/>
      <c r="Q21" s="233"/>
      <c r="R21" s="233"/>
      <c r="S21" s="233"/>
    </row>
    <row r="22" spans="1:19" x14ac:dyDescent="0.25">
      <c r="A22" s="209"/>
      <c r="B22" s="198" t="s">
        <v>868</v>
      </c>
      <c r="C22" s="233" t="s">
        <v>173</v>
      </c>
      <c r="D22" s="233" t="s">
        <v>869</v>
      </c>
      <c r="E22" s="233"/>
      <c r="F22" s="233"/>
      <c r="G22" s="233"/>
      <c r="H22" s="233"/>
      <c r="I22" s="233"/>
      <c r="J22" s="233"/>
      <c r="K22" s="233"/>
      <c r="L22" s="233">
        <v>1</v>
      </c>
      <c r="M22" s="233"/>
      <c r="N22" s="233"/>
      <c r="O22" s="233"/>
      <c r="P22" s="233"/>
      <c r="Q22" s="233"/>
      <c r="R22" s="233"/>
      <c r="S22" s="233"/>
    </row>
    <row r="23" spans="1:19" x14ac:dyDescent="0.25">
      <c r="A23" s="209"/>
      <c r="B23" s="198" t="s">
        <v>886</v>
      </c>
      <c r="C23" s="233" t="s">
        <v>166</v>
      </c>
      <c r="D23" s="233" t="s">
        <v>887</v>
      </c>
      <c r="E23" s="233"/>
      <c r="F23" s="233"/>
      <c r="G23" s="233"/>
      <c r="H23" s="233"/>
      <c r="I23" s="233"/>
      <c r="J23" s="233"/>
      <c r="K23" s="233"/>
      <c r="L23" s="233">
        <v>1</v>
      </c>
      <c r="M23" s="233"/>
      <c r="N23" s="233"/>
      <c r="O23" s="233"/>
      <c r="P23" s="233"/>
      <c r="Q23" s="233"/>
      <c r="R23" s="233"/>
      <c r="S23" s="233"/>
    </row>
    <row r="24" spans="1:19" x14ac:dyDescent="0.25">
      <c r="A24" s="209"/>
      <c r="B24" s="198" t="s">
        <v>888</v>
      </c>
      <c r="C24" s="233" t="s">
        <v>166</v>
      </c>
      <c r="D24" s="233" t="s">
        <v>889</v>
      </c>
      <c r="E24" s="233"/>
      <c r="F24" s="233"/>
      <c r="G24" s="233"/>
      <c r="H24" s="233"/>
      <c r="I24" s="233"/>
      <c r="J24" s="233">
        <v>4</v>
      </c>
      <c r="K24" s="233"/>
      <c r="L24" s="233"/>
      <c r="M24" s="233"/>
      <c r="N24" s="233"/>
      <c r="O24" s="233"/>
      <c r="P24" s="233"/>
      <c r="Q24" s="233"/>
      <c r="R24" s="233"/>
      <c r="S24" s="233"/>
    </row>
    <row r="25" spans="1:19" x14ac:dyDescent="0.25">
      <c r="A25" s="210"/>
      <c r="B25" s="198" t="s">
        <v>892</v>
      </c>
      <c r="C25" s="233" t="s">
        <v>834</v>
      </c>
      <c r="D25" s="233" t="s">
        <v>893</v>
      </c>
      <c r="E25" s="233"/>
      <c r="F25" s="233"/>
      <c r="G25" s="233"/>
      <c r="H25" s="233"/>
      <c r="I25" s="233"/>
      <c r="J25" s="233">
        <v>4</v>
      </c>
      <c r="K25" s="233"/>
      <c r="L25" s="233">
        <v>1</v>
      </c>
      <c r="M25" s="233">
        <v>1</v>
      </c>
      <c r="N25" s="233"/>
      <c r="O25" s="233"/>
      <c r="P25" s="233"/>
      <c r="Q25" s="233"/>
      <c r="R25" s="233"/>
      <c r="S25" s="233"/>
    </row>
    <row r="26" spans="1:19" x14ac:dyDescent="0.25">
      <c r="A26" s="210"/>
      <c r="B26" s="198" t="s">
        <v>890</v>
      </c>
      <c r="C26" s="233" t="s">
        <v>166</v>
      </c>
      <c r="D26" s="233" t="s">
        <v>891</v>
      </c>
      <c r="E26" s="233"/>
      <c r="F26" s="233"/>
      <c r="G26" s="233"/>
      <c r="H26" s="233"/>
      <c r="I26" s="233"/>
      <c r="J26" s="233"/>
      <c r="K26" s="233"/>
      <c r="L26" s="233">
        <v>1</v>
      </c>
      <c r="M26" s="233"/>
      <c r="N26" s="233"/>
      <c r="O26" s="233"/>
      <c r="P26" s="233"/>
      <c r="Q26" s="233"/>
      <c r="R26" s="233"/>
      <c r="S26" s="233"/>
    </row>
    <row r="27" spans="1:19" x14ac:dyDescent="0.25">
      <c r="A27" s="210"/>
      <c r="B27" s="198" t="s">
        <v>884</v>
      </c>
      <c r="C27" s="233" t="s">
        <v>166</v>
      </c>
      <c r="D27" s="233" t="s">
        <v>885</v>
      </c>
      <c r="E27" s="233"/>
      <c r="F27" s="233"/>
      <c r="G27" s="233"/>
      <c r="H27" s="233"/>
      <c r="I27" s="233"/>
      <c r="J27" s="233"/>
      <c r="K27" s="233"/>
      <c r="L27" s="233">
        <v>1</v>
      </c>
      <c r="M27" s="233"/>
      <c r="N27" s="233"/>
      <c r="O27" s="233"/>
      <c r="P27" s="233"/>
      <c r="Q27" s="233"/>
      <c r="R27" s="233"/>
      <c r="S27" s="233"/>
    </row>
    <row r="28" spans="1:19" x14ac:dyDescent="0.25">
      <c r="A28" s="210"/>
      <c r="B28" s="198" t="s">
        <v>147</v>
      </c>
      <c r="C28" s="233" t="s">
        <v>166</v>
      </c>
      <c r="D28" s="233" t="s">
        <v>148</v>
      </c>
      <c r="E28" s="233"/>
      <c r="F28" s="233"/>
      <c r="G28" s="233"/>
      <c r="H28" s="233"/>
      <c r="I28" s="233"/>
      <c r="J28" s="233"/>
      <c r="K28" s="233"/>
      <c r="L28" s="233"/>
      <c r="M28" s="233"/>
      <c r="N28" s="233"/>
      <c r="O28" s="233"/>
      <c r="P28" s="233">
        <v>1</v>
      </c>
      <c r="Q28" s="233"/>
      <c r="R28" s="233"/>
      <c r="S28" s="233"/>
    </row>
    <row r="29" spans="1:19" x14ac:dyDescent="0.25">
      <c r="A29" s="210"/>
      <c r="B29" s="198" t="s">
        <v>27</v>
      </c>
      <c r="C29" s="233" t="s">
        <v>166</v>
      </c>
      <c r="D29" s="233" t="s">
        <v>28</v>
      </c>
      <c r="E29" s="233"/>
      <c r="F29" s="233"/>
      <c r="G29" s="233"/>
      <c r="H29" s="233"/>
      <c r="I29" s="233"/>
      <c r="J29" s="233"/>
      <c r="K29" s="233">
        <v>1</v>
      </c>
      <c r="L29" s="233"/>
      <c r="M29" s="233"/>
      <c r="N29" s="233"/>
      <c r="O29" s="233"/>
      <c r="P29" s="233"/>
      <c r="Q29" s="233"/>
      <c r="R29" s="233"/>
      <c r="S29" s="233"/>
    </row>
    <row r="30" spans="1:19" x14ac:dyDescent="0.25">
      <c r="A30" s="211"/>
      <c r="B30" s="198" t="s">
        <v>29</v>
      </c>
      <c r="C30" s="233" t="s">
        <v>166</v>
      </c>
      <c r="D30" s="233" t="s">
        <v>30</v>
      </c>
      <c r="E30" s="233"/>
      <c r="F30" s="233"/>
      <c r="G30" s="233"/>
      <c r="H30" s="233"/>
      <c r="I30" s="233"/>
      <c r="J30" s="233"/>
      <c r="K30" s="233"/>
      <c r="L30" s="233"/>
      <c r="M30" s="233"/>
      <c r="N30" s="233">
        <v>1</v>
      </c>
      <c r="O30" s="233">
        <v>0</v>
      </c>
      <c r="P30" s="233">
        <v>2</v>
      </c>
      <c r="Q30" s="233">
        <v>2</v>
      </c>
      <c r="R30" s="233"/>
      <c r="S30" s="233"/>
    </row>
    <row r="31" spans="1:19" x14ac:dyDescent="0.25">
      <c r="A31" s="211"/>
      <c r="B31" s="198" t="s">
        <v>953</v>
      </c>
      <c r="C31" s="233" t="s">
        <v>166</v>
      </c>
      <c r="D31" s="233" t="s">
        <v>954</v>
      </c>
      <c r="E31" s="233"/>
      <c r="F31" s="233"/>
      <c r="G31" s="233"/>
      <c r="H31" s="233"/>
      <c r="I31" s="233"/>
      <c r="J31" s="233"/>
      <c r="K31" s="233">
        <v>2</v>
      </c>
      <c r="L31" s="233"/>
      <c r="M31" s="233"/>
      <c r="N31" s="233"/>
      <c r="O31" s="233"/>
      <c r="P31" s="233"/>
      <c r="Q31" s="233"/>
      <c r="R31" s="233"/>
      <c r="S31" s="233"/>
    </row>
    <row r="32" spans="1:19" x14ac:dyDescent="0.25">
      <c r="A32" s="211"/>
      <c r="B32" s="198" t="s">
        <v>271</v>
      </c>
      <c r="C32" s="233" t="s">
        <v>862</v>
      </c>
      <c r="D32" s="233" t="s">
        <v>272</v>
      </c>
      <c r="E32" s="233"/>
      <c r="F32" s="233"/>
      <c r="G32" s="233"/>
      <c r="H32" s="233">
        <v>1</v>
      </c>
      <c r="I32" s="233"/>
      <c r="J32" s="233"/>
      <c r="K32" s="233"/>
      <c r="L32" s="233"/>
      <c r="M32" s="233"/>
      <c r="N32" s="233"/>
      <c r="O32" s="233"/>
      <c r="P32" s="233"/>
      <c r="Q32" s="233"/>
      <c r="R32" s="233"/>
      <c r="S32" s="233"/>
    </row>
    <row r="33" spans="1:19" x14ac:dyDescent="0.25">
      <c r="A33" s="211"/>
      <c r="B33" s="198" t="s">
        <v>937</v>
      </c>
      <c r="C33" s="233" t="s">
        <v>851</v>
      </c>
      <c r="D33" s="233" t="s">
        <v>938</v>
      </c>
      <c r="E33" s="233"/>
      <c r="F33" s="233">
        <v>1</v>
      </c>
      <c r="G33" s="233">
        <v>2</v>
      </c>
      <c r="H33" s="233">
        <v>1</v>
      </c>
      <c r="I33" s="233">
        <v>2</v>
      </c>
      <c r="J33" s="233">
        <v>2</v>
      </c>
      <c r="K33" s="233">
        <v>1</v>
      </c>
      <c r="L33" s="233">
        <v>2</v>
      </c>
      <c r="M33" s="233">
        <v>2</v>
      </c>
      <c r="N33" s="233"/>
      <c r="O33" s="233">
        <v>0</v>
      </c>
      <c r="P33" s="233"/>
      <c r="Q33" s="233"/>
      <c r="R33" s="233">
        <v>1</v>
      </c>
      <c r="S33" s="233">
        <v>3</v>
      </c>
    </row>
    <row r="34" spans="1:19" x14ac:dyDescent="0.25">
      <c r="A34" s="211"/>
      <c r="B34" s="198" t="s">
        <v>31</v>
      </c>
      <c r="C34" s="233" t="s">
        <v>166</v>
      </c>
      <c r="D34" s="233" t="s">
        <v>32</v>
      </c>
      <c r="E34" s="233"/>
      <c r="F34" s="233"/>
      <c r="G34" s="233"/>
      <c r="H34" s="233"/>
      <c r="I34" s="233"/>
      <c r="J34" s="233"/>
      <c r="K34" s="233"/>
      <c r="L34" s="233"/>
      <c r="M34" s="233"/>
      <c r="N34" s="233"/>
      <c r="O34" s="233">
        <v>0</v>
      </c>
      <c r="P34" s="233"/>
      <c r="Q34" s="233"/>
      <c r="R34" s="233"/>
      <c r="S34" s="233">
        <v>2</v>
      </c>
    </row>
    <row r="35" spans="1:19" x14ac:dyDescent="0.25">
      <c r="A35" s="206"/>
      <c r="B35" s="198" t="s">
        <v>33</v>
      </c>
      <c r="C35" s="233" t="s">
        <v>166</v>
      </c>
      <c r="D35" s="233" t="s">
        <v>34</v>
      </c>
      <c r="E35" s="233"/>
      <c r="F35" s="233">
        <v>1</v>
      </c>
      <c r="G35" s="233">
        <v>2</v>
      </c>
      <c r="H35" s="233"/>
      <c r="I35" s="233"/>
      <c r="J35" s="233">
        <v>1</v>
      </c>
      <c r="K35" s="233"/>
      <c r="L35" s="233">
        <v>1</v>
      </c>
      <c r="M35" s="233"/>
      <c r="N35" s="233"/>
      <c r="O35" s="233">
        <v>0</v>
      </c>
      <c r="P35" s="233">
        <v>1</v>
      </c>
      <c r="Q35" s="233"/>
      <c r="R35" s="233">
        <v>1</v>
      </c>
      <c r="S35" s="233"/>
    </row>
    <row r="36" spans="1:19" x14ac:dyDescent="0.25">
      <c r="A36" s="206"/>
      <c r="B36" s="198" t="s">
        <v>964</v>
      </c>
      <c r="C36" s="233" t="s">
        <v>173</v>
      </c>
      <c r="D36" s="233" t="s">
        <v>965</v>
      </c>
      <c r="E36" s="233"/>
      <c r="F36" s="233"/>
      <c r="G36" s="233"/>
      <c r="H36" s="233"/>
      <c r="I36" s="233">
        <v>1</v>
      </c>
      <c r="J36" s="233"/>
      <c r="K36" s="233"/>
      <c r="L36" s="233"/>
      <c r="M36" s="233"/>
      <c r="N36" s="233"/>
      <c r="O36" s="233"/>
      <c r="P36" s="233"/>
      <c r="Q36" s="233"/>
      <c r="R36" s="233"/>
      <c r="S36" s="233"/>
    </row>
    <row r="37" spans="1:19" x14ac:dyDescent="0.25">
      <c r="A37" s="206"/>
      <c r="B37" s="198" t="s">
        <v>900</v>
      </c>
      <c r="C37" s="233" t="s">
        <v>173</v>
      </c>
      <c r="D37" s="233" t="s">
        <v>901</v>
      </c>
      <c r="E37" s="233"/>
      <c r="F37" s="233"/>
      <c r="G37" s="233"/>
      <c r="H37" s="233"/>
      <c r="I37" s="233"/>
      <c r="J37" s="233"/>
      <c r="K37" s="233"/>
      <c r="L37" s="233"/>
      <c r="M37" s="233"/>
      <c r="N37" s="233"/>
      <c r="O37" s="233">
        <v>1</v>
      </c>
      <c r="P37" s="233"/>
      <c r="Q37" s="233"/>
      <c r="R37" s="233"/>
      <c r="S37" s="233"/>
    </row>
    <row r="38" spans="1:19" x14ac:dyDescent="0.25">
      <c r="A38" s="206"/>
      <c r="B38" s="198" t="s">
        <v>902</v>
      </c>
      <c r="C38" s="233" t="s">
        <v>166</v>
      </c>
      <c r="D38" s="233" t="s">
        <v>903</v>
      </c>
      <c r="E38" s="233"/>
      <c r="F38" s="233"/>
      <c r="G38" s="233"/>
      <c r="H38" s="233"/>
      <c r="I38" s="233"/>
      <c r="J38" s="233"/>
      <c r="K38" s="233">
        <v>1</v>
      </c>
      <c r="L38" s="233"/>
      <c r="M38" s="233"/>
      <c r="N38" s="233"/>
      <c r="O38" s="233"/>
      <c r="P38" s="233"/>
      <c r="Q38" s="233"/>
      <c r="R38" s="233"/>
      <c r="S38" s="233"/>
    </row>
    <row r="39" spans="1:19" x14ac:dyDescent="0.25">
      <c r="A39" s="206"/>
      <c r="B39" s="198" t="s">
        <v>287</v>
      </c>
      <c r="C39" s="233" t="s">
        <v>166</v>
      </c>
      <c r="D39" s="233" t="s">
        <v>288</v>
      </c>
      <c r="E39" s="233"/>
      <c r="F39" s="233"/>
      <c r="G39" s="233"/>
      <c r="H39" s="233"/>
      <c r="I39" s="233"/>
      <c r="J39" s="233"/>
      <c r="K39" s="233">
        <v>1</v>
      </c>
      <c r="L39" s="233"/>
      <c r="M39" s="233"/>
      <c r="N39" s="233"/>
      <c r="O39" s="233"/>
      <c r="P39" s="233"/>
      <c r="Q39" s="233"/>
      <c r="R39" s="233"/>
      <c r="S39" s="233"/>
    </row>
    <row r="40" spans="1:19" x14ac:dyDescent="0.25">
      <c r="A40" s="206"/>
      <c r="B40" s="198" t="s">
        <v>35</v>
      </c>
      <c r="C40" s="233" t="s">
        <v>166</v>
      </c>
      <c r="D40" s="233" t="s">
        <v>36</v>
      </c>
      <c r="E40" s="233"/>
      <c r="F40" s="233"/>
      <c r="G40" s="233"/>
      <c r="H40" s="233"/>
      <c r="I40" s="233"/>
      <c r="J40" s="233"/>
      <c r="K40" s="233"/>
      <c r="L40" s="233"/>
      <c r="M40" s="233"/>
      <c r="N40" s="233"/>
      <c r="O40" s="233">
        <v>1</v>
      </c>
      <c r="P40" s="233"/>
      <c r="Q40" s="233">
        <v>1</v>
      </c>
      <c r="R40" s="233"/>
      <c r="S40" s="233"/>
    </row>
    <row r="41" spans="1:19" x14ac:dyDescent="0.25">
      <c r="B41" s="198" t="s">
        <v>836</v>
      </c>
      <c r="C41" s="233" t="s">
        <v>166</v>
      </c>
      <c r="D41" s="233" t="s">
        <v>837</v>
      </c>
      <c r="E41" s="233"/>
      <c r="F41" s="233"/>
      <c r="G41" s="233"/>
      <c r="H41" s="233"/>
      <c r="I41" s="233"/>
      <c r="J41" s="233">
        <v>1</v>
      </c>
      <c r="K41" s="233"/>
      <c r="L41" s="233"/>
      <c r="M41" s="233"/>
      <c r="N41" s="233"/>
      <c r="O41" s="233"/>
      <c r="P41" s="233"/>
      <c r="Q41" s="233"/>
      <c r="R41" s="233"/>
      <c r="S41" s="233"/>
    </row>
    <row r="42" spans="1:19" x14ac:dyDescent="0.25">
      <c r="B42" s="198" t="s">
        <v>857</v>
      </c>
      <c r="C42" s="233" t="s">
        <v>166</v>
      </c>
      <c r="D42" s="233" t="s">
        <v>858</v>
      </c>
      <c r="E42" s="233"/>
      <c r="F42" s="233"/>
      <c r="G42" s="233">
        <v>2</v>
      </c>
      <c r="H42" s="233">
        <v>2</v>
      </c>
      <c r="I42" s="233">
        <v>2</v>
      </c>
      <c r="J42" s="233"/>
      <c r="K42" s="233"/>
      <c r="L42" s="233"/>
      <c r="M42" s="233"/>
      <c r="N42" s="233"/>
      <c r="O42" s="233"/>
      <c r="P42" s="233"/>
      <c r="Q42" s="233"/>
      <c r="R42" s="233"/>
      <c r="S42" s="233"/>
    </row>
    <row r="43" spans="1:19" x14ac:dyDescent="0.25">
      <c r="B43" s="198" t="s">
        <v>39</v>
      </c>
      <c r="C43" s="233" t="s">
        <v>173</v>
      </c>
      <c r="D43" s="233" t="s">
        <v>40</v>
      </c>
      <c r="E43" s="233"/>
      <c r="F43" s="233">
        <v>4</v>
      </c>
      <c r="G43" s="233">
        <v>4</v>
      </c>
      <c r="H43" s="233">
        <v>2</v>
      </c>
      <c r="I43" s="233">
        <v>3</v>
      </c>
      <c r="J43" s="233"/>
      <c r="K43" s="233"/>
      <c r="L43" s="233"/>
      <c r="M43" s="233"/>
      <c r="N43" s="233"/>
      <c r="O43" s="233"/>
      <c r="P43" s="233"/>
      <c r="Q43" s="233"/>
      <c r="R43" s="233"/>
      <c r="S43" s="233"/>
    </row>
    <row r="44" spans="1:19" x14ac:dyDescent="0.25">
      <c r="B44" s="198" t="s">
        <v>41</v>
      </c>
      <c r="C44" s="233" t="s">
        <v>173</v>
      </c>
      <c r="D44" s="233" t="s">
        <v>42</v>
      </c>
      <c r="E44" s="233"/>
      <c r="F44" s="233">
        <v>1</v>
      </c>
      <c r="G44" s="233"/>
      <c r="H44" s="233">
        <v>3</v>
      </c>
      <c r="I44" s="233">
        <v>2</v>
      </c>
      <c r="J44" s="233"/>
      <c r="K44" s="233">
        <v>2</v>
      </c>
      <c r="L44" s="233"/>
      <c r="M44" s="233"/>
      <c r="N44" s="233">
        <v>1</v>
      </c>
      <c r="O44" s="233">
        <v>1</v>
      </c>
      <c r="P44" s="233"/>
      <c r="Q44" s="233"/>
      <c r="R44" s="233"/>
      <c r="S44" s="233">
        <v>1</v>
      </c>
    </row>
    <row r="45" spans="1:19" x14ac:dyDescent="0.25">
      <c r="B45" s="198" t="s">
        <v>906</v>
      </c>
      <c r="C45" s="233" t="s">
        <v>166</v>
      </c>
      <c r="D45" s="233" t="s">
        <v>907</v>
      </c>
      <c r="E45" s="233"/>
      <c r="F45" s="233"/>
      <c r="G45" s="233"/>
      <c r="H45" s="233"/>
      <c r="I45" s="233"/>
      <c r="J45" s="233">
        <v>1</v>
      </c>
      <c r="K45" s="233"/>
      <c r="L45" s="233"/>
      <c r="M45" s="233"/>
      <c r="N45" s="233"/>
      <c r="O45" s="233"/>
      <c r="P45" s="233"/>
      <c r="Q45" s="233"/>
      <c r="R45" s="233"/>
      <c r="S45" s="233"/>
    </row>
    <row r="46" spans="1:19" x14ac:dyDescent="0.25">
      <c r="B46" s="198" t="s">
        <v>904</v>
      </c>
      <c r="C46" s="233" t="s">
        <v>701</v>
      </c>
      <c r="D46" s="233" t="s">
        <v>905</v>
      </c>
      <c r="E46" s="233"/>
      <c r="F46" s="233"/>
      <c r="G46" s="233"/>
      <c r="H46" s="233"/>
      <c r="I46" s="233"/>
      <c r="J46" s="233"/>
      <c r="K46" s="233"/>
      <c r="L46" s="233"/>
      <c r="M46" s="233"/>
      <c r="N46" s="233"/>
      <c r="O46" s="233"/>
      <c r="P46" s="233"/>
      <c r="Q46" s="233">
        <v>1</v>
      </c>
      <c r="R46" s="233"/>
      <c r="S46" s="233"/>
    </row>
    <row r="47" spans="1:19" x14ac:dyDescent="0.25">
      <c r="B47" s="198" t="s">
        <v>335</v>
      </c>
      <c r="C47" s="233" t="s">
        <v>173</v>
      </c>
      <c r="D47" s="233" t="s">
        <v>336</v>
      </c>
      <c r="E47" s="233"/>
      <c r="F47" s="233"/>
      <c r="G47" s="233"/>
      <c r="H47" s="233"/>
      <c r="I47" s="233">
        <v>1</v>
      </c>
      <c r="J47" s="233">
        <v>1</v>
      </c>
      <c r="K47" s="233">
        <v>3</v>
      </c>
      <c r="L47" s="233"/>
      <c r="M47" s="233"/>
      <c r="N47" s="233"/>
      <c r="O47" s="233"/>
      <c r="P47" s="233"/>
      <c r="Q47" s="233">
        <v>2</v>
      </c>
      <c r="R47" s="233"/>
      <c r="S47" s="233">
        <v>2</v>
      </c>
    </row>
    <row r="48" spans="1:19" x14ac:dyDescent="0.25">
      <c r="B48" s="198" t="s">
        <v>957</v>
      </c>
      <c r="C48" s="233" t="s">
        <v>176</v>
      </c>
      <c r="D48" s="233" t="s">
        <v>958</v>
      </c>
      <c r="E48" s="233"/>
      <c r="F48" s="233"/>
      <c r="G48" s="233"/>
      <c r="H48" s="233"/>
      <c r="I48" s="233">
        <v>1</v>
      </c>
      <c r="J48" s="233"/>
      <c r="K48" s="233"/>
      <c r="L48" s="233"/>
      <c r="M48" s="233"/>
      <c r="N48" s="233"/>
      <c r="O48" s="233"/>
      <c r="P48" s="233"/>
      <c r="Q48" s="233"/>
      <c r="R48" s="233"/>
      <c r="S48" s="233"/>
    </row>
    <row r="49" spans="2:19" x14ac:dyDescent="0.25">
      <c r="B49" s="198" t="s">
        <v>47</v>
      </c>
      <c r="C49" s="233" t="s">
        <v>171</v>
      </c>
      <c r="D49" s="233" t="s">
        <v>48</v>
      </c>
      <c r="E49" s="233"/>
      <c r="F49" s="233">
        <v>5</v>
      </c>
      <c r="G49" s="233">
        <v>3</v>
      </c>
      <c r="H49" s="233">
        <v>2</v>
      </c>
      <c r="I49" s="233">
        <v>2</v>
      </c>
      <c r="J49" s="233">
        <v>3</v>
      </c>
      <c r="K49" s="233">
        <v>3</v>
      </c>
      <c r="L49" s="233">
        <v>3</v>
      </c>
      <c r="M49" s="233">
        <v>3</v>
      </c>
      <c r="N49" s="233">
        <v>2</v>
      </c>
      <c r="O49" s="233">
        <v>1</v>
      </c>
      <c r="P49" s="233"/>
      <c r="Q49" s="233">
        <v>2</v>
      </c>
      <c r="R49" s="233">
        <v>1</v>
      </c>
      <c r="S49" s="233">
        <v>2</v>
      </c>
    </row>
    <row r="50" spans="2:19" x14ac:dyDescent="0.25">
      <c r="B50" s="198" t="s">
        <v>49</v>
      </c>
      <c r="C50" s="233" t="s">
        <v>171</v>
      </c>
      <c r="D50" s="233" t="s">
        <v>50</v>
      </c>
      <c r="E50" s="233"/>
      <c r="F50" s="233">
        <v>2</v>
      </c>
      <c r="G50" s="233">
        <v>2</v>
      </c>
      <c r="H50" s="233">
        <v>3</v>
      </c>
      <c r="I50" s="233">
        <v>4</v>
      </c>
      <c r="J50" s="233">
        <v>3</v>
      </c>
      <c r="K50" s="233">
        <v>2</v>
      </c>
      <c r="L50" s="233"/>
      <c r="M50" s="233">
        <v>3</v>
      </c>
      <c r="N50" s="233">
        <v>2</v>
      </c>
      <c r="O50" s="233">
        <v>2</v>
      </c>
      <c r="P50" s="233">
        <v>2</v>
      </c>
      <c r="Q50" s="233">
        <v>1</v>
      </c>
      <c r="R50" s="233">
        <v>1</v>
      </c>
      <c r="S50" s="233">
        <v>2</v>
      </c>
    </row>
    <row r="51" spans="2:19" x14ac:dyDescent="0.25">
      <c r="B51" s="198" t="s">
        <v>961</v>
      </c>
      <c r="C51" s="233" t="s">
        <v>962</v>
      </c>
      <c r="D51" s="233" t="s">
        <v>963</v>
      </c>
      <c r="E51" s="233"/>
      <c r="F51" s="233"/>
      <c r="G51" s="233"/>
      <c r="H51" s="233"/>
      <c r="I51" s="233">
        <v>1</v>
      </c>
      <c r="J51" s="233"/>
      <c r="K51" s="233"/>
      <c r="L51" s="233"/>
      <c r="M51" s="233"/>
      <c r="N51" s="233"/>
      <c r="O51" s="233"/>
      <c r="P51" s="233"/>
      <c r="Q51" s="233"/>
      <c r="R51" s="233"/>
      <c r="S51" s="233"/>
    </row>
    <row r="52" spans="2:19" x14ac:dyDescent="0.25">
      <c r="B52" s="198" t="s">
        <v>53</v>
      </c>
      <c r="C52" s="233" t="s">
        <v>173</v>
      </c>
      <c r="D52" s="233" t="s">
        <v>54</v>
      </c>
      <c r="E52" s="233"/>
      <c r="F52" s="233"/>
      <c r="G52" s="233">
        <v>1</v>
      </c>
      <c r="H52" s="233">
        <v>3</v>
      </c>
      <c r="I52" s="233">
        <v>2</v>
      </c>
      <c r="J52" s="233">
        <v>1</v>
      </c>
      <c r="K52" s="233">
        <v>3</v>
      </c>
      <c r="L52" s="233"/>
      <c r="M52" s="233">
        <v>3</v>
      </c>
      <c r="N52" s="233"/>
      <c r="O52" s="233"/>
      <c r="P52" s="233"/>
      <c r="Q52" s="233"/>
      <c r="R52" s="233"/>
      <c r="S52" s="233"/>
    </row>
    <row r="53" spans="2:19" x14ac:dyDescent="0.25">
      <c r="B53" s="198" t="s">
        <v>55</v>
      </c>
      <c r="C53" s="233" t="s">
        <v>166</v>
      </c>
      <c r="D53" s="233" t="s">
        <v>56</v>
      </c>
      <c r="E53" s="233"/>
      <c r="F53" s="233">
        <v>5</v>
      </c>
      <c r="G53" s="233">
        <v>3</v>
      </c>
      <c r="H53" s="233">
        <v>2</v>
      </c>
      <c r="I53" s="233">
        <v>2</v>
      </c>
      <c r="J53" s="233">
        <v>3</v>
      </c>
      <c r="K53" s="233">
        <v>3</v>
      </c>
      <c r="L53" s="233">
        <v>3</v>
      </c>
      <c r="M53" s="233"/>
      <c r="N53" s="233">
        <v>3</v>
      </c>
      <c r="O53" s="233">
        <v>3</v>
      </c>
      <c r="P53" s="233">
        <v>3</v>
      </c>
      <c r="Q53" s="233">
        <v>3</v>
      </c>
      <c r="R53" s="233">
        <v>2</v>
      </c>
      <c r="S53" s="233">
        <v>2</v>
      </c>
    </row>
    <row r="54" spans="2:19" x14ac:dyDescent="0.25">
      <c r="B54" s="198" t="s">
        <v>59</v>
      </c>
      <c r="C54" s="233" t="s">
        <v>173</v>
      </c>
      <c r="D54" s="233" t="s">
        <v>60</v>
      </c>
      <c r="E54" s="233"/>
      <c r="F54" s="233">
        <v>2</v>
      </c>
      <c r="G54" s="233">
        <v>2</v>
      </c>
      <c r="H54" s="233">
        <v>3</v>
      </c>
      <c r="I54" s="233">
        <v>1</v>
      </c>
      <c r="J54" s="233">
        <v>1</v>
      </c>
      <c r="K54" s="233"/>
      <c r="L54" s="233"/>
      <c r="M54" s="233"/>
      <c r="N54" s="233"/>
      <c r="O54" s="233"/>
      <c r="P54" s="233"/>
      <c r="Q54" s="233"/>
      <c r="R54" s="233"/>
      <c r="S54" s="233"/>
    </row>
    <row r="55" spans="2:19" x14ac:dyDescent="0.25">
      <c r="B55" s="198" t="s">
        <v>943</v>
      </c>
      <c r="C55" s="233" t="s">
        <v>166</v>
      </c>
      <c r="D55" s="233" t="s">
        <v>944</v>
      </c>
      <c r="E55" s="233"/>
      <c r="F55" s="233"/>
      <c r="G55" s="233"/>
      <c r="H55" s="233"/>
      <c r="I55" s="233"/>
      <c r="J55" s="233"/>
      <c r="K55" s="233"/>
      <c r="L55" s="233"/>
      <c r="M55" s="233"/>
      <c r="N55" s="233"/>
      <c r="O55" s="233"/>
      <c r="P55" s="233"/>
      <c r="Q55" s="233"/>
      <c r="R55" s="233">
        <v>1</v>
      </c>
      <c r="S55" s="233"/>
    </row>
    <row r="56" spans="2:19" x14ac:dyDescent="0.25">
      <c r="B56" s="198" t="s">
        <v>878</v>
      </c>
      <c r="C56" s="233" t="s">
        <v>834</v>
      </c>
      <c r="D56" s="233" t="s">
        <v>879</v>
      </c>
      <c r="E56" s="233"/>
      <c r="F56" s="233"/>
      <c r="G56" s="233"/>
      <c r="H56" s="233"/>
      <c r="I56" s="233"/>
      <c r="J56" s="233"/>
      <c r="K56" s="233"/>
      <c r="L56" s="233">
        <v>1</v>
      </c>
      <c r="M56" s="233"/>
      <c r="N56" s="233"/>
      <c r="O56" s="233"/>
      <c r="P56" s="233"/>
      <c r="Q56" s="233"/>
      <c r="R56" s="233"/>
      <c r="S56" s="233"/>
    </row>
    <row r="57" spans="2:19" x14ac:dyDescent="0.25">
      <c r="B57" s="198" t="s">
        <v>151</v>
      </c>
      <c r="C57" s="233" t="s">
        <v>166</v>
      </c>
      <c r="D57" s="233" t="s">
        <v>152</v>
      </c>
      <c r="E57" s="233"/>
      <c r="F57" s="233"/>
      <c r="G57" s="233"/>
      <c r="H57" s="233"/>
      <c r="I57" s="233"/>
      <c r="J57" s="233"/>
      <c r="K57" s="233"/>
      <c r="L57" s="233">
        <v>1</v>
      </c>
      <c r="M57" s="233">
        <v>1</v>
      </c>
      <c r="N57" s="233"/>
      <c r="O57" s="233"/>
      <c r="P57" s="233"/>
      <c r="Q57" s="233">
        <v>1</v>
      </c>
      <c r="R57" s="233"/>
      <c r="S57" s="233"/>
    </row>
    <row r="58" spans="2:19" x14ac:dyDescent="0.25">
      <c r="B58" s="198" t="s">
        <v>351</v>
      </c>
      <c r="C58" s="233" t="s">
        <v>173</v>
      </c>
      <c r="D58" s="233" t="s">
        <v>352</v>
      </c>
      <c r="E58" s="233"/>
      <c r="F58" s="233">
        <v>5</v>
      </c>
      <c r="G58" s="233">
        <v>5</v>
      </c>
      <c r="H58" s="233">
        <v>5</v>
      </c>
      <c r="I58" s="233">
        <v>5</v>
      </c>
      <c r="J58" s="233"/>
      <c r="K58" s="233"/>
      <c r="L58" s="233"/>
      <c r="M58" s="233"/>
      <c r="N58" s="233"/>
      <c r="O58" s="233"/>
      <c r="P58" s="233"/>
      <c r="Q58" s="233"/>
      <c r="R58" s="233"/>
      <c r="S58" s="233"/>
    </row>
    <row r="59" spans="2:19" x14ac:dyDescent="0.25">
      <c r="B59" s="198" t="s">
        <v>61</v>
      </c>
      <c r="C59" s="233" t="s">
        <v>171</v>
      </c>
      <c r="D59" s="233" t="s">
        <v>62</v>
      </c>
      <c r="E59" s="233"/>
      <c r="F59" s="233"/>
      <c r="G59" s="233"/>
      <c r="H59" s="233"/>
      <c r="I59" s="233"/>
      <c r="J59" s="233">
        <v>4</v>
      </c>
      <c r="K59" s="233">
        <v>2</v>
      </c>
      <c r="L59" s="233"/>
      <c r="M59" s="233"/>
      <c r="N59" s="233"/>
      <c r="O59" s="233"/>
      <c r="P59" s="233"/>
      <c r="Q59" s="233"/>
      <c r="R59" s="233"/>
      <c r="S59" s="233"/>
    </row>
    <row r="60" spans="2:19" x14ac:dyDescent="0.25">
      <c r="B60" s="198" t="s">
        <v>947</v>
      </c>
      <c r="C60" s="233" t="s">
        <v>851</v>
      </c>
      <c r="D60" s="233" t="s">
        <v>948</v>
      </c>
      <c r="E60" s="233"/>
      <c r="F60" s="233"/>
      <c r="G60" s="233"/>
      <c r="H60" s="233"/>
      <c r="I60" s="233"/>
      <c r="J60" s="233">
        <v>4</v>
      </c>
      <c r="K60" s="233">
        <v>2</v>
      </c>
      <c r="L60" s="233">
        <v>3</v>
      </c>
      <c r="M60" s="233">
        <v>3</v>
      </c>
      <c r="N60" s="233">
        <v>2</v>
      </c>
      <c r="O60" s="233">
        <v>2</v>
      </c>
      <c r="P60" s="233">
        <v>3</v>
      </c>
      <c r="Q60" s="233">
        <v>3</v>
      </c>
      <c r="R60" s="233">
        <v>1</v>
      </c>
      <c r="S60" s="233">
        <v>3</v>
      </c>
    </row>
    <row r="61" spans="2:19" x14ac:dyDescent="0.25">
      <c r="B61" s="198" t="s">
        <v>63</v>
      </c>
      <c r="C61" s="233" t="s">
        <v>173</v>
      </c>
      <c r="D61" s="233" t="s">
        <v>64</v>
      </c>
      <c r="E61" s="233"/>
      <c r="F61" s="233">
        <v>1</v>
      </c>
      <c r="G61" s="233">
        <v>1</v>
      </c>
      <c r="H61" s="233">
        <v>1</v>
      </c>
      <c r="I61" s="233"/>
      <c r="J61" s="233"/>
      <c r="K61" s="233"/>
      <c r="L61" s="233"/>
      <c r="M61" s="233">
        <v>1</v>
      </c>
      <c r="N61" s="233">
        <v>1</v>
      </c>
      <c r="O61" s="233">
        <v>2</v>
      </c>
      <c r="P61" s="233"/>
      <c r="Q61" s="233"/>
      <c r="R61" s="233"/>
      <c r="S61" s="233"/>
    </row>
    <row r="62" spans="2:19" x14ac:dyDescent="0.25">
      <c r="B62" s="198" t="s">
        <v>910</v>
      </c>
      <c r="C62" s="233" t="s">
        <v>173</v>
      </c>
      <c r="D62" s="233" t="s">
        <v>911</v>
      </c>
      <c r="E62" s="233"/>
      <c r="F62" s="233"/>
      <c r="G62" s="233"/>
      <c r="H62" s="233">
        <v>3</v>
      </c>
      <c r="I62" s="233">
        <v>3</v>
      </c>
      <c r="J62" s="233"/>
      <c r="K62" s="233"/>
      <c r="L62" s="233"/>
      <c r="M62" s="233"/>
      <c r="N62" s="233"/>
      <c r="O62" s="233"/>
      <c r="P62" s="233"/>
      <c r="Q62" s="233">
        <v>1</v>
      </c>
      <c r="R62" s="233"/>
      <c r="S62" s="233">
        <v>2</v>
      </c>
    </row>
    <row r="63" spans="2:19" x14ac:dyDescent="0.25">
      <c r="B63" s="198" t="s">
        <v>876</v>
      </c>
      <c r="C63" s="233" t="s">
        <v>851</v>
      </c>
      <c r="D63" s="233" t="s">
        <v>877</v>
      </c>
      <c r="E63" s="233"/>
      <c r="F63" s="233"/>
      <c r="G63" s="233"/>
      <c r="H63" s="233"/>
      <c r="I63" s="233"/>
      <c r="J63" s="233">
        <v>2</v>
      </c>
      <c r="K63" s="233">
        <v>2</v>
      </c>
      <c r="L63" s="233">
        <v>1</v>
      </c>
      <c r="M63" s="233"/>
      <c r="N63" s="233"/>
      <c r="O63" s="233"/>
      <c r="P63" s="233"/>
      <c r="Q63" s="233"/>
      <c r="R63" s="233"/>
      <c r="S63" s="233"/>
    </row>
    <row r="64" spans="2:19" x14ac:dyDescent="0.25">
      <c r="B64" s="198" t="s">
        <v>65</v>
      </c>
      <c r="C64" s="233" t="s">
        <v>176</v>
      </c>
      <c r="D64" s="233" t="s">
        <v>66</v>
      </c>
      <c r="E64" s="233"/>
      <c r="F64" s="233"/>
      <c r="G64" s="233"/>
      <c r="H64" s="233">
        <v>1</v>
      </c>
      <c r="I64" s="233"/>
      <c r="J64" s="233">
        <v>2</v>
      </c>
      <c r="K64" s="233">
        <v>1</v>
      </c>
      <c r="L64" s="233"/>
      <c r="M64" s="233"/>
      <c r="N64" s="233"/>
      <c r="O64" s="233"/>
      <c r="P64" s="233">
        <v>3</v>
      </c>
      <c r="Q64" s="233">
        <v>3</v>
      </c>
      <c r="R64" s="233">
        <v>1</v>
      </c>
      <c r="S64" s="233">
        <v>2</v>
      </c>
    </row>
    <row r="65" spans="2:19" x14ac:dyDescent="0.25">
      <c r="B65" s="198" t="s">
        <v>934</v>
      </c>
      <c r="C65" s="233" t="s">
        <v>166</v>
      </c>
      <c r="D65" s="233" t="s">
        <v>935</v>
      </c>
      <c r="E65" s="233"/>
      <c r="F65" s="233"/>
      <c r="G65" s="233"/>
      <c r="H65" s="233"/>
      <c r="I65" s="233"/>
      <c r="J65" s="233"/>
      <c r="K65" s="233"/>
      <c r="L65" s="233"/>
      <c r="M65" s="233"/>
      <c r="N65" s="233"/>
      <c r="O65" s="233"/>
      <c r="P65" s="233">
        <v>1</v>
      </c>
      <c r="Q65" s="233"/>
      <c r="R65" s="233"/>
      <c r="S65" s="233"/>
    </row>
    <row r="66" spans="2:19" x14ac:dyDescent="0.25">
      <c r="B66" s="198" t="s">
        <v>67</v>
      </c>
      <c r="C66" s="233" t="s">
        <v>171</v>
      </c>
      <c r="D66" s="233" t="s">
        <v>68</v>
      </c>
      <c r="E66" s="233"/>
      <c r="F66" s="233"/>
      <c r="G66" s="233"/>
      <c r="H66" s="233"/>
      <c r="I66" s="233"/>
      <c r="J66" s="233">
        <v>2</v>
      </c>
      <c r="K66" s="233">
        <v>2</v>
      </c>
      <c r="L66" s="233">
        <v>2</v>
      </c>
      <c r="M66" s="233">
        <v>2</v>
      </c>
      <c r="N66" s="233"/>
      <c r="O66" s="233"/>
      <c r="P66" s="233"/>
      <c r="Q66" s="233"/>
      <c r="R66" s="233"/>
      <c r="S66" s="233">
        <v>1</v>
      </c>
    </row>
    <row r="67" spans="2:19" x14ac:dyDescent="0.25">
      <c r="B67" s="198" t="s">
        <v>908</v>
      </c>
      <c r="C67" s="233" t="s">
        <v>851</v>
      </c>
      <c r="D67" s="233" t="s">
        <v>909</v>
      </c>
      <c r="E67" s="233"/>
      <c r="F67" s="233"/>
      <c r="G67" s="233"/>
      <c r="H67" s="233"/>
      <c r="I67" s="233"/>
      <c r="J67" s="233"/>
      <c r="K67" s="233"/>
      <c r="L67" s="233">
        <v>2</v>
      </c>
      <c r="M67" s="233">
        <v>2</v>
      </c>
      <c r="N67" s="233"/>
      <c r="O67" s="233"/>
      <c r="P67" s="233">
        <v>2</v>
      </c>
      <c r="Q67" s="233"/>
      <c r="R67" s="233"/>
      <c r="S67" s="233"/>
    </row>
    <row r="68" spans="2:19" x14ac:dyDescent="0.25">
      <c r="B68" s="198" t="s">
        <v>71</v>
      </c>
      <c r="C68" s="233" t="s">
        <v>171</v>
      </c>
      <c r="D68" s="233" t="s">
        <v>72</v>
      </c>
      <c r="E68" s="233"/>
      <c r="F68" s="233"/>
      <c r="G68" s="233"/>
      <c r="H68" s="233"/>
      <c r="I68" s="233"/>
      <c r="J68" s="233"/>
      <c r="K68" s="233"/>
      <c r="L68" s="233"/>
      <c r="M68" s="233"/>
      <c r="N68" s="233"/>
      <c r="O68" s="233"/>
      <c r="P68" s="233"/>
      <c r="Q68" s="233"/>
      <c r="R68" s="233">
        <v>3</v>
      </c>
      <c r="S68" s="233">
        <v>1</v>
      </c>
    </row>
    <row r="69" spans="2:19" x14ac:dyDescent="0.25">
      <c r="B69" s="198" t="s">
        <v>864</v>
      </c>
      <c r="C69" s="233" t="s">
        <v>166</v>
      </c>
      <c r="D69" s="233" t="s">
        <v>865</v>
      </c>
      <c r="E69" s="233"/>
      <c r="F69" s="233"/>
      <c r="G69" s="233"/>
      <c r="H69" s="233"/>
      <c r="I69" s="233"/>
      <c r="J69" s="233">
        <v>2</v>
      </c>
      <c r="K69" s="233">
        <v>1</v>
      </c>
      <c r="L69" s="233"/>
      <c r="M69" s="233"/>
      <c r="N69" s="233"/>
      <c r="O69" s="233"/>
      <c r="P69" s="233"/>
      <c r="Q69" s="233"/>
      <c r="R69" s="233"/>
      <c r="S69" s="233"/>
    </row>
    <row r="70" spans="2:19" x14ac:dyDescent="0.25">
      <c r="B70" s="198" t="s">
        <v>926</v>
      </c>
      <c r="C70" s="233" t="s">
        <v>851</v>
      </c>
      <c r="D70" s="233" t="s">
        <v>927</v>
      </c>
      <c r="E70" s="233"/>
      <c r="F70" s="233"/>
      <c r="G70" s="233">
        <v>1</v>
      </c>
      <c r="H70" s="233">
        <v>1</v>
      </c>
      <c r="I70" s="233">
        <v>2</v>
      </c>
      <c r="J70" s="233">
        <v>2</v>
      </c>
      <c r="K70" s="233">
        <v>2</v>
      </c>
      <c r="L70" s="233">
        <v>2</v>
      </c>
      <c r="M70" s="233">
        <v>2</v>
      </c>
      <c r="N70" s="233"/>
      <c r="O70" s="233"/>
      <c r="P70" s="233">
        <v>3</v>
      </c>
      <c r="Q70" s="233">
        <v>2</v>
      </c>
      <c r="R70" s="233"/>
      <c r="S70" s="233">
        <v>1</v>
      </c>
    </row>
    <row r="71" spans="2:19" x14ac:dyDescent="0.25">
      <c r="B71" s="198" t="s">
        <v>373</v>
      </c>
      <c r="C71" s="233" t="s">
        <v>166</v>
      </c>
      <c r="D71" s="233" t="s">
        <v>374</v>
      </c>
      <c r="E71" s="233"/>
      <c r="F71" s="233">
        <v>1</v>
      </c>
      <c r="G71" s="233">
        <v>1</v>
      </c>
      <c r="H71" s="233">
        <v>1</v>
      </c>
      <c r="I71" s="233">
        <v>1</v>
      </c>
      <c r="J71" s="233">
        <v>2</v>
      </c>
      <c r="K71" s="233">
        <v>3</v>
      </c>
      <c r="L71" s="233"/>
      <c r="M71" s="233"/>
      <c r="N71" s="233">
        <v>2</v>
      </c>
      <c r="O71" s="233">
        <v>2</v>
      </c>
      <c r="P71" s="233">
        <v>1</v>
      </c>
      <c r="Q71" s="233">
        <v>2</v>
      </c>
      <c r="R71" s="233"/>
      <c r="S71" s="233"/>
    </row>
    <row r="72" spans="2:19" x14ac:dyDescent="0.25">
      <c r="B72" s="198" t="s">
        <v>73</v>
      </c>
      <c r="C72" s="233" t="s">
        <v>173</v>
      </c>
      <c r="D72" s="233" t="s">
        <v>74</v>
      </c>
      <c r="E72" s="233"/>
      <c r="F72" s="233">
        <v>4</v>
      </c>
      <c r="G72" s="233">
        <v>4</v>
      </c>
      <c r="H72" s="233">
        <v>4</v>
      </c>
      <c r="I72" s="233">
        <v>4</v>
      </c>
      <c r="J72" s="233">
        <v>4</v>
      </c>
      <c r="K72" s="233">
        <v>4</v>
      </c>
      <c r="L72" s="233">
        <v>3</v>
      </c>
      <c r="M72" s="233">
        <v>3</v>
      </c>
      <c r="N72" s="233">
        <v>3</v>
      </c>
      <c r="O72" s="233">
        <v>3</v>
      </c>
      <c r="P72" s="233">
        <v>3</v>
      </c>
      <c r="Q72" s="233">
        <v>3</v>
      </c>
      <c r="R72" s="233">
        <v>3</v>
      </c>
      <c r="S72" s="233">
        <v>3</v>
      </c>
    </row>
    <row r="73" spans="2:19" x14ac:dyDescent="0.25">
      <c r="B73" s="198" t="s">
        <v>75</v>
      </c>
      <c r="C73" s="233" t="s">
        <v>171</v>
      </c>
      <c r="D73" s="233" t="s">
        <v>76</v>
      </c>
      <c r="E73" s="233"/>
      <c r="F73" s="233"/>
      <c r="G73" s="233"/>
      <c r="H73" s="233"/>
      <c r="I73" s="233"/>
      <c r="J73" s="233"/>
      <c r="K73" s="233"/>
      <c r="L73" s="233"/>
      <c r="M73" s="233"/>
      <c r="N73" s="233"/>
      <c r="O73" s="233">
        <v>1</v>
      </c>
      <c r="P73" s="233"/>
      <c r="Q73" s="233"/>
      <c r="R73" s="233"/>
      <c r="S73" s="233"/>
    </row>
    <row r="74" spans="2:19" x14ac:dyDescent="0.25">
      <c r="B74" s="198" t="s">
        <v>932</v>
      </c>
      <c r="C74" s="233" t="s">
        <v>851</v>
      </c>
      <c r="D74" s="233" t="s">
        <v>933</v>
      </c>
      <c r="E74" s="233"/>
      <c r="F74" s="233"/>
      <c r="G74" s="233"/>
      <c r="H74" s="233"/>
      <c r="I74" s="233"/>
      <c r="J74" s="233"/>
      <c r="K74" s="233"/>
      <c r="L74" s="233">
        <v>2</v>
      </c>
      <c r="M74" s="233">
        <v>1</v>
      </c>
      <c r="N74" s="233"/>
      <c r="O74" s="233"/>
      <c r="P74" s="233">
        <v>1</v>
      </c>
      <c r="Q74" s="233">
        <v>2</v>
      </c>
      <c r="R74" s="233">
        <v>1</v>
      </c>
      <c r="S74" s="233">
        <v>1</v>
      </c>
    </row>
    <row r="75" spans="2:19" x14ac:dyDescent="0.25">
      <c r="B75" s="198" t="s">
        <v>898</v>
      </c>
      <c r="C75" s="233" t="s">
        <v>166</v>
      </c>
      <c r="D75" s="233" t="s">
        <v>899</v>
      </c>
      <c r="E75" s="233"/>
      <c r="F75" s="233"/>
      <c r="G75" s="233"/>
      <c r="H75" s="233"/>
      <c r="I75" s="233"/>
      <c r="J75" s="233"/>
      <c r="K75" s="233"/>
      <c r="L75" s="233"/>
      <c r="M75" s="233"/>
      <c r="N75" s="233"/>
      <c r="O75" s="233"/>
      <c r="P75" s="233"/>
      <c r="Q75" s="233"/>
      <c r="R75" s="233">
        <v>1</v>
      </c>
      <c r="S75" s="233"/>
    </row>
    <row r="76" spans="2:19" x14ac:dyDescent="0.25">
      <c r="B76" s="198" t="s">
        <v>79</v>
      </c>
      <c r="C76" s="233" t="s">
        <v>173</v>
      </c>
      <c r="D76" s="233" t="s">
        <v>80</v>
      </c>
      <c r="E76" s="233"/>
      <c r="F76" s="233"/>
      <c r="G76" s="233"/>
      <c r="H76" s="233">
        <v>1</v>
      </c>
      <c r="I76" s="233">
        <v>1</v>
      </c>
      <c r="J76" s="233"/>
      <c r="K76" s="233"/>
      <c r="L76" s="233"/>
      <c r="M76" s="233"/>
      <c r="N76" s="233"/>
      <c r="O76" s="233"/>
      <c r="P76" s="233"/>
      <c r="Q76" s="233"/>
      <c r="R76" s="233"/>
      <c r="S76" s="233"/>
    </row>
    <row r="77" spans="2:19" x14ac:dyDescent="0.25">
      <c r="B77" s="198" t="s">
        <v>838</v>
      </c>
      <c r="C77" s="233" t="s">
        <v>166</v>
      </c>
      <c r="D77" s="233" t="s">
        <v>839</v>
      </c>
      <c r="E77" s="233"/>
      <c r="F77" s="233"/>
      <c r="G77" s="233"/>
      <c r="H77" s="233"/>
      <c r="I77" s="233"/>
      <c r="J77" s="233">
        <v>1</v>
      </c>
      <c r="K77" s="233"/>
      <c r="L77" s="233"/>
      <c r="M77" s="233"/>
      <c r="N77" s="233"/>
      <c r="O77" s="233"/>
      <c r="P77" s="233"/>
      <c r="Q77" s="233"/>
      <c r="R77" s="233"/>
      <c r="S77" s="233"/>
    </row>
    <row r="78" spans="2:19" x14ac:dyDescent="0.25">
      <c r="B78" s="198" t="s">
        <v>385</v>
      </c>
      <c r="C78" s="233" t="s">
        <v>173</v>
      </c>
      <c r="D78" s="233" t="s">
        <v>386</v>
      </c>
      <c r="E78" s="233"/>
      <c r="F78" s="233"/>
      <c r="G78" s="233"/>
      <c r="H78" s="233"/>
      <c r="I78" s="233">
        <v>1</v>
      </c>
      <c r="J78" s="233"/>
      <c r="K78" s="233"/>
      <c r="L78" s="233"/>
      <c r="M78" s="233"/>
      <c r="N78" s="233"/>
      <c r="O78" s="233"/>
      <c r="P78" s="233">
        <v>1</v>
      </c>
      <c r="Q78" s="233"/>
      <c r="R78" s="233"/>
      <c r="S78" s="233"/>
    </row>
    <row r="79" spans="2:19" x14ac:dyDescent="0.25">
      <c r="B79" s="198" t="s">
        <v>81</v>
      </c>
      <c r="C79" s="233" t="s">
        <v>173</v>
      </c>
      <c r="D79" s="233" t="s">
        <v>82</v>
      </c>
      <c r="E79" s="233"/>
      <c r="F79" s="233">
        <v>1</v>
      </c>
      <c r="G79" s="233">
        <v>1</v>
      </c>
      <c r="H79" s="233">
        <v>1</v>
      </c>
      <c r="I79" s="233">
        <v>1</v>
      </c>
      <c r="J79" s="233">
        <v>1</v>
      </c>
      <c r="K79" s="233"/>
      <c r="L79" s="233"/>
      <c r="M79" s="233"/>
      <c r="N79" s="233">
        <v>1</v>
      </c>
      <c r="O79" s="233">
        <v>1</v>
      </c>
      <c r="P79" s="233">
        <v>2</v>
      </c>
      <c r="Q79" s="233">
        <v>1</v>
      </c>
      <c r="R79" s="233"/>
      <c r="S79" s="233"/>
    </row>
    <row r="80" spans="2:19" x14ac:dyDescent="0.25">
      <c r="B80" s="198" t="s">
        <v>918</v>
      </c>
      <c r="C80" s="233" t="s">
        <v>166</v>
      </c>
      <c r="D80" s="233" t="s">
        <v>919</v>
      </c>
      <c r="E80" s="233"/>
      <c r="F80" s="233"/>
      <c r="G80" s="233"/>
      <c r="H80" s="233"/>
      <c r="I80" s="233"/>
      <c r="J80" s="233"/>
      <c r="K80" s="233"/>
      <c r="L80" s="233">
        <v>1</v>
      </c>
      <c r="M80" s="233">
        <v>1</v>
      </c>
      <c r="N80" s="233"/>
      <c r="O80" s="233"/>
      <c r="P80" s="233"/>
      <c r="Q80" s="233"/>
      <c r="R80" s="233"/>
      <c r="S80" s="233"/>
    </row>
    <row r="81" spans="2:19" x14ac:dyDescent="0.25">
      <c r="B81" s="198" t="s">
        <v>85</v>
      </c>
      <c r="C81" s="233" t="s">
        <v>173</v>
      </c>
      <c r="D81" s="233" t="s">
        <v>86</v>
      </c>
      <c r="E81" s="233"/>
      <c r="F81" s="233"/>
      <c r="G81" s="233"/>
      <c r="H81" s="233"/>
      <c r="I81" s="233"/>
      <c r="J81" s="233"/>
      <c r="K81" s="233"/>
      <c r="L81" s="233"/>
      <c r="M81" s="233"/>
      <c r="N81" s="233"/>
      <c r="O81" s="233"/>
      <c r="P81" s="233">
        <v>1</v>
      </c>
      <c r="Q81" s="233">
        <v>1</v>
      </c>
      <c r="R81" s="233"/>
      <c r="S81" s="233">
        <v>1</v>
      </c>
    </row>
    <row r="82" spans="2:19" x14ac:dyDescent="0.25">
      <c r="B82" s="198" t="s">
        <v>842</v>
      </c>
      <c r="C82" s="233" t="s">
        <v>173</v>
      </c>
      <c r="D82" s="233" t="s">
        <v>843</v>
      </c>
      <c r="E82" s="233"/>
      <c r="F82" s="233"/>
      <c r="G82" s="233"/>
      <c r="H82" s="233"/>
      <c r="I82" s="233"/>
      <c r="J82" s="233"/>
      <c r="K82" s="233"/>
      <c r="L82" s="233"/>
      <c r="M82" s="233"/>
      <c r="N82" s="233"/>
      <c r="O82" s="233"/>
      <c r="P82" s="233">
        <v>1</v>
      </c>
      <c r="Q82" s="233">
        <v>1</v>
      </c>
      <c r="R82" s="233"/>
      <c r="S82" s="233"/>
    </row>
    <row r="83" spans="2:19" x14ac:dyDescent="0.25">
      <c r="B83" s="198" t="s">
        <v>87</v>
      </c>
      <c r="C83" s="233" t="s">
        <v>171</v>
      </c>
      <c r="D83" s="233" t="s">
        <v>88</v>
      </c>
      <c r="E83" s="233"/>
      <c r="F83" s="233"/>
      <c r="G83" s="233"/>
      <c r="H83" s="233">
        <v>1</v>
      </c>
      <c r="I83" s="233">
        <v>1</v>
      </c>
      <c r="J83" s="233">
        <v>2</v>
      </c>
      <c r="K83" s="233">
        <v>2</v>
      </c>
      <c r="L83" s="233">
        <v>1</v>
      </c>
      <c r="M83" s="233"/>
      <c r="N83" s="233">
        <v>1</v>
      </c>
      <c r="O83" s="233"/>
      <c r="P83" s="233"/>
      <c r="Q83" s="233"/>
      <c r="R83" s="233"/>
      <c r="S83" s="233">
        <v>1</v>
      </c>
    </row>
    <row r="84" spans="2:19" x14ac:dyDescent="0.25">
      <c r="B84" s="198" t="s">
        <v>89</v>
      </c>
      <c r="C84" s="233" t="s">
        <v>171</v>
      </c>
      <c r="D84" s="233" t="s">
        <v>90</v>
      </c>
      <c r="E84" s="233"/>
      <c r="F84" s="233"/>
      <c r="G84" s="233"/>
      <c r="H84" s="233">
        <v>1</v>
      </c>
      <c r="I84" s="233"/>
      <c r="J84" s="233">
        <v>1</v>
      </c>
      <c r="K84" s="233">
        <v>1</v>
      </c>
      <c r="L84" s="233"/>
      <c r="M84" s="233"/>
      <c r="N84" s="233"/>
      <c r="O84" s="233"/>
      <c r="P84" s="233"/>
      <c r="Q84" s="233"/>
      <c r="R84" s="233"/>
      <c r="S84" s="233"/>
    </row>
    <row r="85" spans="2:19" x14ac:dyDescent="0.25">
      <c r="B85" s="198" t="s">
        <v>145</v>
      </c>
      <c r="C85" s="233" t="s">
        <v>166</v>
      </c>
      <c r="D85" s="233" t="s">
        <v>146</v>
      </c>
      <c r="E85" s="233"/>
      <c r="F85" s="233"/>
      <c r="G85" s="233">
        <v>1</v>
      </c>
      <c r="H85" s="233"/>
      <c r="I85" s="233"/>
      <c r="J85" s="233"/>
      <c r="K85" s="233"/>
      <c r="L85" s="233"/>
      <c r="M85" s="233">
        <v>1</v>
      </c>
      <c r="N85" s="233"/>
      <c r="O85" s="233"/>
      <c r="P85" s="233"/>
      <c r="Q85" s="233"/>
      <c r="R85" s="233">
        <v>1</v>
      </c>
      <c r="S85" s="233"/>
    </row>
    <row r="86" spans="2:19" x14ac:dyDescent="0.25">
      <c r="B86" s="198" t="s">
        <v>882</v>
      </c>
      <c r="C86" s="233" t="s">
        <v>166</v>
      </c>
      <c r="D86" s="233" t="s">
        <v>883</v>
      </c>
      <c r="E86" s="233"/>
      <c r="F86" s="233"/>
      <c r="G86" s="233"/>
      <c r="H86" s="233"/>
      <c r="I86" s="233"/>
      <c r="J86" s="233"/>
      <c r="K86" s="233"/>
      <c r="L86" s="233"/>
      <c r="M86" s="233"/>
      <c r="N86" s="233"/>
      <c r="O86" s="233"/>
      <c r="P86" s="233">
        <v>1</v>
      </c>
      <c r="Q86" s="233"/>
      <c r="R86" s="233"/>
      <c r="S86" s="233"/>
    </row>
    <row r="87" spans="2:19" x14ac:dyDescent="0.25">
      <c r="B87" s="198" t="s">
        <v>497</v>
      </c>
      <c r="C87" s="274" t="s">
        <v>166</v>
      </c>
      <c r="D87" s="233" t="s">
        <v>498</v>
      </c>
      <c r="E87" s="275"/>
      <c r="F87" s="233"/>
      <c r="G87" s="233"/>
      <c r="H87" s="233"/>
      <c r="I87" s="233"/>
      <c r="J87" s="233"/>
      <c r="K87" s="233"/>
      <c r="L87" s="233"/>
      <c r="M87" s="233">
        <v>1</v>
      </c>
      <c r="N87" s="233"/>
      <c r="O87" s="233"/>
      <c r="P87" s="233"/>
      <c r="Q87" s="233"/>
      <c r="R87" s="233"/>
      <c r="S87" s="233"/>
    </row>
    <row r="88" spans="2:19" x14ac:dyDescent="0.25">
      <c r="B88" s="198" t="s">
        <v>951</v>
      </c>
      <c r="C88" s="233" t="s">
        <v>700</v>
      </c>
      <c r="D88" s="233" t="s">
        <v>952</v>
      </c>
      <c r="E88" s="233"/>
      <c r="F88" s="233"/>
      <c r="G88" s="233"/>
      <c r="H88" s="233"/>
      <c r="I88" s="233"/>
      <c r="J88" s="233"/>
      <c r="K88" s="233"/>
      <c r="L88" s="233"/>
      <c r="M88" s="233"/>
      <c r="N88" s="233"/>
      <c r="O88" s="233"/>
      <c r="P88" s="233"/>
      <c r="Q88" s="233">
        <v>1</v>
      </c>
      <c r="R88" s="233"/>
      <c r="S88" s="233"/>
    </row>
    <row r="89" spans="2:19" x14ac:dyDescent="0.25">
      <c r="B89" s="198" t="s">
        <v>844</v>
      </c>
      <c r="C89" s="233" t="s">
        <v>173</v>
      </c>
      <c r="D89" s="233" t="s">
        <v>845</v>
      </c>
      <c r="E89" s="233"/>
      <c r="F89" s="233"/>
      <c r="G89" s="233"/>
      <c r="H89" s="233"/>
      <c r="I89" s="233"/>
      <c r="J89" s="233"/>
      <c r="K89" s="233"/>
      <c r="L89" s="233">
        <v>1</v>
      </c>
      <c r="M89" s="233">
        <v>1</v>
      </c>
      <c r="N89" s="233"/>
      <c r="O89" s="233"/>
      <c r="P89" s="233"/>
      <c r="Q89" s="233"/>
      <c r="R89" s="233"/>
      <c r="S89" s="233"/>
    </row>
    <row r="90" spans="2:19" x14ac:dyDescent="0.25">
      <c r="B90" s="198" t="s">
        <v>97</v>
      </c>
      <c r="C90" s="233" t="s">
        <v>173</v>
      </c>
      <c r="D90" s="233" t="s">
        <v>98</v>
      </c>
      <c r="E90" s="233"/>
      <c r="F90" s="233">
        <v>2</v>
      </c>
      <c r="G90" s="233"/>
      <c r="H90" s="233">
        <v>1</v>
      </c>
      <c r="I90" s="233">
        <v>2</v>
      </c>
      <c r="J90" s="233">
        <v>1</v>
      </c>
      <c r="K90" s="233">
        <v>2</v>
      </c>
      <c r="L90" s="233">
        <v>2</v>
      </c>
      <c r="M90" s="233">
        <v>1</v>
      </c>
      <c r="N90" s="233">
        <v>1</v>
      </c>
      <c r="O90" s="233">
        <v>1</v>
      </c>
      <c r="P90" s="233">
        <v>2</v>
      </c>
      <c r="Q90" s="233">
        <v>2</v>
      </c>
      <c r="R90" s="233">
        <v>1</v>
      </c>
      <c r="S90" s="233">
        <v>1</v>
      </c>
    </row>
    <row r="91" spans="2:19" x14ac:dyDescent="0.25">
      <c r="B91" s="198" t="s">
        <v>914</v>
      </c>
      <c r="C91" s="233" t="s">
        <v>166</v>
      </c>
      <c r="D91" s="233" t="s">
        <v>915</v>
      </c>
      <c r="E91" s="233"/>
      <c r="F91" s="233"/>
      <c r="G91" s="233"/>
      <c r="H91" s="233"/>
      <c r="I91" s="233"/>
      <c r="J91" s="233">
        <v>1</v>
      </c>
      <c r="K91" s="233"/>
      <c r="L91" s="233"/>
      <c r="M91" s="233"/>
      <c r="N91" s="233"/>
      <c r="O91" s="233"/>
      <c r="P91" s="233"/>
      <c r="Q91" s="233"/>
      <c r="R91" s="233"/>
      <c r="S91" s="233"/>
    </row>
    <row r="92" spans="2:19" x14ac:dyDescent="0.25">
      <c r="B92" s="198" t="s">
        <v>99</v>
      </c>
      <c r="C92" s="233" t="s">
        <v>173</v>
      </c>
      <c r="D92" s="233" t="s">
        <v>100</v>
      </c>
      <c r="E92" s="233"/>
      <c r="F92" s="233">
        <v>1</v>
      </c>
      <c r="G92" s="233"/>
      <c r="H92" s="233"/>
      <c r="I92" s="233"/>
      <c r="J92" s="233"/>
      <c r="K92" s="233">
        <v>1</v>
      </c>
      <c r="L92" s="233"/>
      <c r="M92" s="233"/>
      <c r="N92" s="233"/>
      <c r="O92" s="233">
        <v>1</v>
      </c>
      <c r="P92" s="233">
        <v>1</v>
      </c>
      <c r="Q92" s="233"/>
      <c r="R92" s="233"/>
      <c r="S92" s="233"/>
    </row>
    <row r="93" spans="2:19" x14ac:dyDescent="0.25">
      <c r="B93" s="198" t="s">
        <v>916</v>
      </c>
      <c r="C93" s="233" t="s">
        <v>166</v>
      </c>
      <c r="D93" s="233" t="s">
        <v>917</v>
      </c>
      <c r="E93" s="233"/>
      <c r="F93" s="233"/>
      <c r="G93" s="233"/>
      <c r="H93" s="233"/>
      <c r="I93" s="233"/>
      <c r="J93" s="233"/>
      <c r="K93" s="233"/>
      <c r="L93" s="233">
        <v>2</v>
      </c>
      <c r="M93" s="233">
        <v>1</v>
      </c>
      <c r="N93" s="233"/>
      <c r="O93" s="233"/>
      <c r="P93" s="233"/>
      <c r="Q93" s="233"/>
      <c r="R93" s="233"/>
      <c r="S93" s="233"/>
    </row>
    <row r="94" spans="2:19" x14ac:dyDescent="0.25">
      <c r="B94" s="198" t="s">
        <v>920</v>
      </c>
      <c r="C94" s="233" t="s">
        <v>166</v>
      </c>
      <c r="D94" s="233" t="s">
        <v>921</v>
      </c>
      <c r="E94" s="233"/>
      <c r="F94" s="233"/>
      <c r="G94" s="233"/>
      <c r="H94" s="233"/>
      <c r="I94" s="233"/>
      <c r="J94" s="233">
        <v>1</v>
      </c>
      <c r="K94" s="233">
        <v>2</v>
      </c>
      <c r="L94" s="233"/>
      <c r="M94" s="233"/>
      <c r="N94" s="233"/>
      <c r="O94" s="233">
        <v>1</v>
      </c>
      <c r="P94" s="233"/>
      <c r="Q94" s="233"/>
      <c r="R94" s="233"/>
      <c r="S94" s="233"/>
    </row>
    <row r="95" spans="2:19" x14ac:dyDescent="0.25">
      <c r="B95" s="198" t="s">
        <v>922</v>
      </c>
      <c r="C95" s="233" t="s">
        <v>173</v>
      </c>
      <c r="D95" s="233" t="s">
        <v>923</v>
      </c>
      <c r="E95" s="233"/>
      <c r="F95" s="233"/>
      <c r="G95" s="233">
        <v>1</v>
      </c>
      <c r="H95" s="233">
        <v>1</v>
      </c>
      <c r="I95" s="233"/>
      <c r="J95" s="233"/>
      <c r="K95" s="233"/>
      <c r="L95" s="233"/>
      <c r="M95" s="233"/>
      <c r="N95" s="233"/>
      <c r="O95" s="233"/>
      <c r="P95" s="233">
        <v>1</v>
      </c>
      <c r="Q95" s="233"/>
      <c r="R95" s="233">
        <v>2</v>
      </c>
      <c r="S95" s="233">
        <v>2</v>
      </c>
    </row>
    <row r="96" spans="2:19" x14ac:dyDescent="0.25">
      <c r="B96" s="198" t="s">
        <v>959</v>
      </c>
      <c r="C96" s="233" t="s">
        <v>700</v>
      </c>
      <c r="D96" s="233" t="s">
        <v>960</v>
      </c>
      <c r="E96" s="233"/>
      <c r="F96" s="233"/>
      <c r="G96" s="233">
        <v>1</v>
      </c>
      <c r="H96" s="233"/>
      <c r="I96" s="233"/>
      <c r="J96" s="233"/>
      <c r="K96" s="233"/>
      <c r="L96" s="233"/>
      <c r="M96" s="233"/>
      <c r="N96" s="233"/>
      <c r="O96" s="233"/>
      <c r="P96" s="233"/>
      <c r="Q96" s="233"/>
      <c r="R96" s="233"/>
      <c r="S96" s="233"/>
    </row>
    <row r="97" spans="2:19" x14ac:dyDescent="0.25">
      <c r="B97" s="198" t="s">
        <v>510</v>
      </c>
      <c r="C97" s="233" t="s">
        <v>834</v>
      </c>
      <c r="D97" s="233" t="s">
        <v>511</v>
      </c>
      <c r="E97" s="233"/>
      <c r="F97" s="233">
        <v>1</v>
      </c>
      <c r="G97" s="233"/>
      <c r="H97" s="233"/>
      <c r="I97" s="233"/>
      <c r="J97" s="233"/>
      <c r="K97" s="233"/>
      <c r="L97" s="233"/>
      <c r="M97" s="233"/>
      <c r="N97" s="233"/>
      <c r="O97" s="233"/>
      <c r="P97" s="233"/>
      <c r="Q97" s="233"/>
      <c r="R97" s="233"/>
      <c r="S97" s="233"/>
    </row>
    <row r="98" spans="2:19" x14ac:dyDescent="0.25">
      <c r="B98" s="198" t="s">
        <v>945</v>
      </c>
      <c r="C98" s="233" t="s">
        <v>166</v>
      </c>
      <c r="D98" s="233" t="s">
        <v>946</v>
      </c>
      <c r="E98" s="233"/>
      <c r="F98" s="233"/>
      <c r="G98" s="233"/>
      <c r="H98" s="233"/>
      <c r="I98" s="233"/>
      <c r="J98" s="233">
        <v>1</v>
      </c>
      <c r="K98" s="233">
        <v>1</v>
      </c>
      <c r="L98" s="233"/>
      <c r="M98" s="233"/>
      <c r="N98" s="233"/>
      <c r="O98" s="233"/>
      <c r="P98" s="233"/>
      <c r="Q98" s="233"/>
      <c r="R98" s="233"/>
      <c r="S98" s="233"/>
    </row>
    <row r="99" spans="2:19" x14ac:dyDescent="0.25">
      <c r="B99" s="198" t="s">
        <v>415</v>
      </c>
      <c r="C99" s="233" t="s">
        <v>166</v>
      </c>
      <c r="D99" s="233" t="s">
        <v>416</v>
      </c>
      <c r="E99" s="233"/>
      <c r="F99" s="233"/>
      <c r="G99" s="233"/>
      <c r="H99" s="233"/>
      <c r="I99" s="233"/>
      <c r="J99" s="233"/>
      <c r="K99" s="233">
        <v>1</v>
      </c>
      <c r="L99" s="233"/>
      <c r="M99" s="233"/>
      <c r="N99" s="233"/>
      <c r="O99" s="233"/>
      <c r="P99" s="233"/>
      <c r="Q99" s="233"/>
      <c r="R99" s="233"/>
      <c r="S99" s="233"/>
    </row>
    <row r="100" spans="2:19" x14ac:dyDescent="0.25">
      <c r="B100" s="198" t="s">
        <v>101</v>
      </c>
      <c r="C100" s="233" t="s">
        <v>166</v>
      </c>
      <c r="D100" s="233" t="s">
        <v>102</v>
      </c>
      <c r="E100" s="233"/>
      <c r="F100" s="233"/>
      <c r="G100" s="233"/>
      <c r="H100" s="233">
        <v>1</v>
      </c>
      <c r="I100" s="233">
        <v>1</v>
      </c>
      <c r="J100" s="233"/>
      <c r="K100" s="233">
        <v>1</v>
      </c>
      <c r="L100" s="233"/>
      <c r="M100" s="233"/>
      <c r="N100" s="233"/>
      <c r="O100" s="233">
        <v>1</v>
      </c>
      <c r="P100" s="233"/>
      <c r="Q100" s="233"/>
      <c r="R100" s="233"/>
      <c r="S100" s="233"/>
    </row>
    <row r="101" spans="2:19" x14ac:dyDescent="0.25">
      <c r="B101" s="198" t="s">
        <v>103</v>
      </c>
      <c r="C101" s="233" t="s">
        <v>166</v>
      </c>
      <c r="D101" s="233" t="s">
        <v>104</v>
      </c>
      <c r="E101" s="233"/>
      <c r="F101" s="233"/>
      <c r="G101" s="233"/>
      <c r="H101" s="233">
        <v>1</v>
      </c>
      <c r="I101" s="233"/>
      <c r="J101" s="233"/>
      <c r="K101" s="233"/>
      <c r="L101" s="233"/>
      <c r="M101" s="233"/>
      <c r="N101" s="233"/>
      <c r="O101" s="233"/>
      <c r="P101" s="233"/>
      <c r="Q101" s="233"/>
      <c r="R101" s="233"/>
      <c r="S101" s="233"/>
    </row>
    <row r="102" spans="2:19" x14ac:dyDescent="0.25">
      <c r="B102" s="198" t="s">
        <v>872</v>
      </c>
      <c r="C102" s="233" t="s">
        <v>166</v>
      </c>
      <c r="D102" s="233" t="s">
        <v>873</v>
      </c>
      <c r="E102" s="233"/>
      <c r="F102" s="233"/>
      <c r="G102" s="233"/>
      <c r="H102" s="233">
        <v>1</v>
      </c>
      <c r="I102" s="233"/>
      <c r="J102" s="233"/>
      <c r="K102" s="233"/>
      <c r="L102" s="233">
        <v>1</v>
      </c>
      <c r="M102" s="233">
        <v>1</v>
      </c>
      <c r="N102" s="233"/>
      <c r="O102" s="233"/>
      <c r="P102" s="233"/>
      <c r="Q102" s="233"/>
      <c r="R102" s="233"/>
      <c r="S102" s="233">
        <v>1</v>
      </c>
    </row>
    <row r="103" spans="2:19" x14ac:dyDescent="0.25">
      <c r="B103" s="198" t="s">
        <v>105</v>
      </c>
      <c r="C103" s="233" t="s">
        <v>171</v>
      </c>
      <c r="D103" s="233" t="s">
        <v>106</v>
      </c>
      <c r="E103" s="233"/>
      <c r="F103" s="233"/>
      <c r="G103" s="233"/>
      <c r="H103" s="233"/>
      <c r="I103" s="233"/>
      <c r="J103" s="233"/>
      <c r="K103" s="233">
        <v>1</v>
      </c>
      <c r="L103" s="233"/>
      <c r="M103" s="233"/>
      <c r="N103" s="233"/>
      <c r="O103" s="233"/>
      <c r="P103" s="233">
        <v>1</v>
      </c>
      <c r="Q103" s="233"/>
      <c r="R103" s="233"/>
      <c r="S103" s="233"/>
    </row>
    <row r="104" spans="2:19" x14ac:dyDescent="0.25">
      <c r="B104" s="198" t="s">
        <v>107</v>
      </c>
      <c r="C104" s="233" t="s">
        <v>171</v>
      </c>
      <c r="D104" s="233" t="s">
        <v>108</v>
      </c>
      <c r="E104" s="233"/>
      <c r="F104" s="233"/>
      <c r="G104" s="233"/>
      <c r="H104" s="233"/>
      <c r="I104" s="233"/>
      <c r="J104" s="233"/>
      <c r="K104" s="233"/>
      <c r="L104" s="233">
        <v>1</v>
      </c>
      <c r="M104" s="233">
        <v>1</v>
      </c>
      <c r="N104" s="233"/>
      <c r="O104" s="233"/>
      <c r="P104" s="233"/>
      <c r="Q104" s="233"/>
      <c r="R104" s="233"/>
      <c r="S104" s="233"/>
    </row>
    <row r="105" spans="2:19" x14ac:dyDescent="0.25">
      <c r="B105" s="198" t="s">
        <v>109</v>
      </c>
      <c r="C105" s="233" t="s">
        <v>166</v>
      </c>
      <c r="D105" s="233" t="s">
        <v>110</v>
      </c>
      <c r="E105" s="233"/>
      <c r="F105" s="233"/>
      <c r="G105" s="233"/>
      <c r="H105" s="233"/>
      <c r="I105" s="233"/>
      <c r="J105" s="233"/>
      <c r="K105" s="233"/>
      <c r="L105" s="233"/>
      <c r="M105" s="233">
        <v>2</v>
      </c>
      <c r="N105" s="233"/>
      <c r="O105" s="233"/>
      <c r="P105" s="233"/>
      <c r="Q105" s="233"/>
      <c r="R105" s="233"/>
      <c r="S105" s="233"/>
    </row>
    <row r="106" spans="2:19" x14ac:dyDescent="0.25">
      <c r="B106" s="198" t="s">
        <v>111</v>
      </c>
      <c r="C106" s="233" t="s">
        <v>166</v>
      </c>
      <c r="D106" s="233" t="s">
        <v>112</v>
      </c>
      <c r="E106" s="233"/>
      <c r="F106" s="233"/>
      <c r="G106" s="233"/>
      <c r="H106" s="233"/>
      <c r="I106" s="233"/>
      <c r="J106" s="233">
        <v>1</v>
      </c>
      <c r="K106" s="233"/>
      <c r="L106" s="233"/>
      <c r="M106" s="233"/>
      <c r="N106" s="233"/>
      <c r="O106" s="233"/>
      <c r="P106" s="233"/>
      <c r="Q106" s="233"/>
      <c r="R106" s="233"/>
      <c r="S106" s="233"/>
    </row>
    <row r="107" spans="2:19" x14ac:dyDescent="0.25">
      <c r="B107" s="198" t="s">
        <v>149</v>
      </c>
      <c r="C107" s="233" t="s">
        <v>171</v>
      </c>
      <c r="D107" s="233" t="s">
        <v>150</v>
      </c>
      <c r="E107" s="233"/>
      <c r="F107" s="233"/>
      <c r="G107" s="233"/>
      <c r="H107" s="233"/>
      <c r="I107" s="233"/>
      <c r="J107" s="233"/>
      <c r="K107" s="233"/>
      <c r="L107" s="233"/>
      <c r="M107" s="233">
        <v>1</v>
      </c>
      <c r="N107" s="233"/>
      <c r="O107" s="233"/>
      <c r="P107" s="233"/>
      <c r="Q107" s="233"/>
      <c r="R107" s="233"/>
      <c r="S107" s="233"/>
    </row>
    <row r="108" spans="2:19" x14ac:dyDescent="0.25">
      <c r="B108" s="198" t="s">
        <v>113</v>
      </c>
      <c r="C108" s="233" t="s">
        <v>173</v>
      </c>
      <c r="D108" s="233" t="s">
        <v>114</v>
      </c>
      <c r="E108" s="233"/>
      <c r="F108" s="233">
        <v>2</v>
      </c>
      <c r="G108" s="233">
        <v>2</v>
      </c>
      <c r="H108" s="233">
        <v>3</v>
      </c>
      <c r="I108" s="233">
        <v>3</v>
      </c>
      <c r="J108" s="233">
        <v>1</v>
      </c>
      <c r="K108" s="233">
        <v>2</v>
      </c>
      <c r="L108" s="233">
        <v>2</v>
      </c>
      <c r="M108" s="233">
        <v>2</v>
      </c>
      <c r="N108" s="233">
        <v>2</v>
      </c>
      <c r="O108" s="233">
        <v>2</v>
      </c>
      <c r="P108" s="233"/>
      <c r="Q108" s="233"/>
      <c r="R108" s="233">
        <v>1</v>
      </c>
      <c r="S108" s="233">
        <v>3</v>
      </c>
    </row>
    <row r="109" spans="2:19" x14ac:dyDescent="0.25">
      <c r="B109" s="198" t="s">
        <v>115</v>
      </c>
      <c r="C109" s="233" t="s">
        <v>173</v>
      </c>
      <c r="D109" s="233" t="s">
        <v>116</v>
      </c>
      <c r="E109" s="233"/>
      <c r="F109" s="233"/>
      <c r="G109" s="233"/>
      <c r="H109" s="233">
        <v>3</v>
      </c>
      <c r="I109" s="233">
        <v>3</v>
      </c>
      <c r="J109" s="233"/>
      <c r="K109" s="233">
        <v>2</v>
      </c>
      <c r="L109" s="233"/>
      <c r="M109" s="233"/>
      <c r="N109" s="233"/>
      <c r="O109" s="233"/>
      <c r="P109" s="233"/>
      <c r="Q109" s="233"/>
      <c r="R109" s="233"/>
      <c r="S109" s="233"/>
    </row>
    <row r="110" spans="2:19" x14ac:dyDescent="0.25">
      <c r="B110" s="198" t="s">
        <v>119</v>
      </c>
      <c r="C110" s="233" t="s">
        <v>176</v>
      </c>
      <c r="D110" s="233" t="s">
        <v>120</v>
      </c>
      <c r="E110" s="233"/>
      <c r="F110" s="233"/>
      <c r="G110" s="233"/>
      <c r="H110" s="233"/>
      <c r="I110" s="233"/>
      <c r="J110" s="233"/>
      <c r="K110" s="233"/>
      <c r="L110" s="233"/>
      <c r="M110" s="233"/>
      <c r="N110" s="233"/>
      <c r="O110" s="233"/>
      <c r="P110" s="233"/>
      <c r="Q110" s="233">
        <v>1</v>
      </c>
      <c r="R110" s="233"/>
      <c r="S110" s="233"/>
    </row>
    <row r="111" spans="2:19" x14ac:dyDescent="0.25">
      <c r="B111" s="198" t="s">
        <v>936</v>
      </c>
      <c r="C111" s="233" t="s">
        <v>176</v>
      </c>
      <c r="D111" s="233" t="s">
        <v>425</v>
      </c>
      <c r="E111" s="233"/>
      <c r="F111" s="233"/>
      <c r="G111" s="233"/>
      <c r="H111" s="233"/>
      <c r="I111" s="233"/>
      <c r="J111" s="233"/>
      <c r="K111" s="233"/>
      <c r="L111" s="233"/>
      <c r="M111" s="233"/>
      <c r="N111" s="233"/>
      <c r="O111" s="233"/>
      <c r="P111" s="233">
        <v>1</v>
      </c>
      <c r="Q111" s="233"/>
      <c r="R111" s="233"/>
      <c r="S111" s="233"/>
    </row>
    <row r="112" spans="2:19" x14ac:dyDescent="0.25">
      <c r="B112" s="198" t="s">
        <v>928</v>
      </c>
      <c r="C112" s="233" t="s">
        <v>166</v>
      </c>
      <c r="D112" s="233" t="s">
        <v>929</v>
      </c>
      <c r="E112" s="233"/>
      <c r="F112" s="233"/>
      <c r="G112" s="233"/>
      <c r="H112" s="233"/>
      <c r="I112" s="233"/>
      <c r="J112" s="233"/>
      <c r="K112" s="233"/>
      <c r="L112" s="233"/>
      <c r="M112" s="233"/>
      <c r="N112" s="233"/>
      <c r="O112" s="233">
        <v>1</v>
      </c>
      <c r="P112" s="233"/>
      <c r="Q112" s="233"/>
      <c r="R112" s="233"/>
      <c r="S112" s="233"/>
    </row>
    <row r="113" spans="2:19" x14ac:dyDescent="0.25">
      <c r="B113" s="198" t="s">
        <v>874</v>
      </c>
      <c r="C113" s="233" t="s">
        <v>173</v>
      </c>
      <c r="D113" s="233" t="s">
        <v>875</v>
      </c>
      <c r="E113" s="233"/>
      <c r="F113" s="233"/>
      <c r="G113" s="233"/>
      <c r="H113" s="233"/>
      <c r="I113" s="233"/>
      <c r="J113" s="233"/>
      <c r="K113" s="233"/>
      <c r="L113" s="233"/>
      <c r="M113" s="233"/>
      <c r="N113" s="233">
        <v>1</v>
      </c>
      <c r="O113" s="233">
        <v>1</v>
      </c>
      <c r="P113" s="233"/>
      <c r="Q113" s="233"/>
      <c r="R113" s="233"/>
      <c r="S113" s="233"/>
    </row>
    <row r="114" spans="2:19" x14ac:dyDescent="0.25">
      <c r="B114" s="198" t="s">
        <v>930</v>
      </c>
      <c r="C114" s="233" t="s">
        <v>851</v>
      </c>
      <c r="D114" s="233" t="s">
        <v>931</v>
      </c>
      <c r="E114" s="233"/>
      <c r="F114" s="233"/>
      <c r="G114" s="233"/>
      <c r="H114" s="233"/>
      <c r="I114" s="233"/>
      <c r="J114" s="233"/>
      <c r="K114" s="233"/>
      <c r="L114" s="233"/>
      <c r="M114" s="233"/>
      <c r="N114" s="233"/>
      <c r="O114" s="233"/>
      <c r="P114" s="233"/>
      <c r="Q114" s="233"/>
      <c r="R114" s="233">
        <v>1</v>
      </c>
      <c r="S114" s="233"/>
    </row>
    <row r="115" spans="2:19" x14ac:dyDescent="0.25">
      <c r="B115" s="198" t="s">
        <v>861</v>
      </c>
      <c r="C115" s="233" t="s">
        <v>862</v>
      </c>
      <c r="D115" s="233" t="s">
        <v>863</v>
      </c>
      <c r="E115" s="233"/>
      <c r="F115" s="233"/>
      <c r="G115" s="233"/>
      <c r="H115" s="233"/>
      <c r="I115" s="233"/>
      <c r="J115" s="233"/>
      <c r="K115" s="233"/>
      <c r="L115" s="233">
        <v>1</v>
      </c>
      <c r="M115" s="233"/>
      <c r="N115" s="233"/>
      <c r="O115" s="233"/>
      <c r="P115" s="233"/>
      <c r="Q115" s="233"/>
      <c r="R115" s="233"/>
      <c r="S115" s="233"/>
    </row>
    <row r="116" spans="2:19" x14ac:dyDescent="0.25">
      <c r="B116" s="198" t="s">
        <v>121</v>
      </c>
      <c r="C116" s="233" t="s">
        <v>166</v>
      </c>
      <c r="D116" s="233" t="s">
        <v>122</v>
      </c>
      <c r="E116" s="233"/>
      <c r="F116" s="233">
        <v>2</v>
      </c>
      <c r="G116" s="233">
        <v>3</v>
      </c>
      <c r="H116" s="233">
        <v>4</v>
      </c>
      <c r="I116" s="233">
        <v>4</v>
      </c>
      <c r="J116" s="233">
        <v>3</v>
      </c>
      <c r="K116" s="233">
        <v>2</v>
      </c>
      <c r="L116" s="233">
        <v>2</v>
      </c>
      <c r="M116" s="233">
        <v>2</v>
      </c>
      <c r="N116" s="233">
        <v>2</v>
      </c>
      <c r="O116" s="233">
        <v>2</v>
      </c>
      <c r="P116" s="233">
        <v>2</v>
      </c>
      <c r="Q116" s="233"/>
      <c r="R116" s="233"/>
      <c r="S116" s="233">
        <v>1</v>
      </c>
    </row>
    <row r="117" spans="2:19" x14ac:dyDescent="0.25">
      <c r="B117" s="198" t="s">
        <v>859</v>
      </c>
      <c r="C117" s="233" t="s">
        <v>176</v>
      </c>
      <c r="D117" s="233" t="s">
        <v>860</v>
      </c>
      <c r="E117" s="233"/>
      <c r="F117" s="233">
        <v>2</v>
      </c>
      <c r="G117" s="233">
        <v>3</v>
      </c>
      <c r="H117" s="233">
        <v>4</v>
      </c>
      <c r="I117" s="233">
        <v>4</v>
      </c>
      <c r="J117" s="233">
        <v>3</v>
      </c>
      <c r="K117" s="233">
        <v>4</v>
      </c>
      <c r="L117" s="233">
        <v>1</v>
      </c>
      <c r="M117" s="233">
        <v>2</v>
      </c>
      <c r="N117" s="233"/>
      <c r="O117" s="233">
        <v>1</v>
      </c>
      <c r="P117" s="233"/>
      <c r="Q117" s="233"/>
      <c r="R117" s="233"/>
      <c r="S117" s="233"/>
    </row>
    <row r="118" spans="2:19" x14ac:dyDescent="0.25">
      <c r="B118" s="198" t="s">
        <v>123</v>
      </c>
      <c r="C118" s="233" t="s">
        <v>173</v>
      </c>
      <c r="D118" s="233" t="s">
        <v>124</v>
      </c>
      <c r="E118" s="233"/>
      <c r="F118" s="233"/>
      <c r="G118" s="233"/>
      <c r="H118" s="233"/>
      <c r="I118" s="233"/>
      <c r="J118" s="233"/>
      <c r="K118" s="233"/>
      <c r="L118" s="233"/>
      <c r="M118" s="233"/>
      <c r="N118" s="233"/>
      <c r="O118" s="233"/>
      <c r="P118" s="233">
        <v>2</v>
      </c>
      <c r="Q118" s="233">
        <v>1</v>
      </c>
      <c r="R118" s="233"/>
      <c r="S118" s="233"/>
    </row>
    <row r="119" spans="2:19" x14ac:dyDescent="0.25">
      <c r="B119" s="198" t="s">
        <v>125</v>
      </c>
      <c r="C119" s="233" t="s">
        <v>173</v>
      </c>
      <c r="D119" s="233" t="s">
        <v>126</v>
      </c>
      <c r="E119" s="233"/>
      <c r="F119" s="233"/>
      <c r="G119" s="233"/>
      <c r="H119" s="233"/>
      <c r="I119" s="233"/>
      <c r="J119" s="233"/>
      <c r="K119" s="233"/>
      <c r="L119" s="233"/>
      <c r="M119" s="233"/>
      <c r="N119" s="233">
        <v>1</v>
      </c>
      <c r="O119" s="233">
        <v>1</v>
      </c>
      <c r="P119" s="233"/>
      <c r="Q119" s="233"/>
      <c r="R119" s="233"/>
      <c r="S119" s="233">
        <v>1</v>
      </c>
    </row>
    <row r="120" spans="2:19" x14ac:dyDescent="0.25">
      <c r="B120" s="198" t="s">
        <v>127</v>
      </c>
      <c r="C120" s="233" t="s">
        <v>173</v>
      </c>
      <c r="D120" s="233" t="s">
        <v>128</v>
      </c>
      <c r="E120" s="233"/>
      <c r="F120" s="233"/>
      <c r="G120" s="233"/>
      <c r="H120" s="233"/>
      <c r="I120" s="233"/>
      <c r="J120" s="233">
        <v>1</v>
      </c>
      <c r="K120" s="233">
        <v>2</v>
      </c>
      <c r="L120" s="233"/>
      <c r="M120" s="233"/>
      <c r="N120" s="233"/>
      <c r="O120" s="233"/>
      <c r="P120" s="233"/>
      <c r="Q120" s="233">
        <v>2</v>
      </c>
      <c r="R120" s="233"/>
      <c r="S120" s="233"/>
    </row>
    <row r="121" spans="2:19" x14ac:dyDescent="0.25">
      <c r="B121" s="198" t="s">
        <v>870</v>
      </c>
      <c r="C121" s="233" t="s">
        <v>176</v>
      </c>
      <c r="D121" s="233" t="s">
        <v>871</v>
      </c>
      <c r="E121" s="233"/>
      <c r="F121" s="233"/>
      <c r="G121" s="233"/>
      <c r="H121" s="233">
        <v>3</v>
      </c>
      <c r="I121" s="233">
        <v>3</v>
      </c>
      <c r="J121" s="233"/>
      <c r="K121" s="233"/>
      <c r="L121" s="233"/>
      <c r="M121" s="233"/>
      <c r="N121" s="233"/>
      <c r="O121" s="233"/>
      <c r="P121" s="233"/>
      <c r="Q121" s="233"/>
      <c r="R121" s="233">
        <v>1</v>
      </c>
      <c r="S121" s="233">
        <v>2</v>
      </c>
    </row>
    <row r="122" spans="2:19" x14ac:dyDescent="0.25">
      <c r="B122" s="198" t="s">
        <v>436</v>
      </c>
      <c r="C122" s="233" t="s">
        <v>173</v>
      </c>
      <c r="D122" s="233" t="s">
        <v>437</v>
      </c>
      <c r="E122" s="233"/>
      <c r="F122" s="233">
        <v>2</v>
      </c>
      <c r="G122" s="233">
        <v>3</v>
      </c>
      <c r="H122" s="233">
        <v>4</v>
      </c>
      <c r="I122" s="233">
        <v>4</v>
      </c>
      <c r="J122" s="233"/>
      <c r="K122" s="233"/>
      <c r="L122" s="233"/>
      <c r="M122" s="233"/>
      <c r="N122" s="233"/>
      <c r="O122" s="233"/>
      <c r="P122" s="233">
        <v>3</v>
      </c>
      <c r="Q122" s="233">
        <v>1</v>
      </c>
      <c r="R122" s="233"/>
      <c r="S122" s="233"/>
    </row>
    <row r="123" spans="2:19" x14ac:dyDescent="0.25">
      <c r="B123" s="198" t="s">
        <v>939</v>
      </c>
      <c r="C123" s="233" t="s">
        <v>166</v>
      </c>
      <c r="D123" s="233" t="s">
        <v>940</v>
      </c>
      <c r="E123" s="233"/>
      <c r="F123" s="233"/>
      <c r="G123" s="233"/>
      <c r="H123" s="233"/>
      <c r="I123" s="233"/>
      <c r="J123" s="233">
        <v>1</v>
      </c>
      <c r="K123" s="233"/>
      <c r="L123" s="233"/>
      <c r="M123" s="233"/>
      <c r="N123" s="233"/>
      <c r="O123" s="233"/>
      <c r="P123" s="233"/>
      <c r="Q123" s="233"/>
      <c r="R123" s="233"/>
      <c r="S123" s="233"/>
    </row>
    <row r="124" spans="2:19" x14ac:dyDescent="0.25">
      <c r="B124" s="198" t="s">
        <v>438</v>
      </c>
      <c r="C124" s="233" t="s">
        <v>173</v>
      </c>
      <c r="D124" s="233" t="s">
        <v>439</v>
      </c>
      <c r="E124" s="233"/>
      <c r="F124" s="233"/>
      <c r="G124" s="233"/>
      <c r="H124" s="233"/>
      <c r="I124" s="233"/>
      <c r="J124" s="233"/>
      <c r="K124" s="233">
        <v>1</v>
      </c>
      <c r="L124" s="233"/>
      <c r="M124" s="233"/>
      <c r="N124" s="233"/>
      <c r="O124" s="233"/>
      <c r="P124" s="233">
        <v>1</v>
      </c>
      <c r="Q124" s="233">
        <v>2</v>
      </c>
      <c r="R124" s="233"/>
      <c r="S124" s="233"/>
    </row>
    <row r="125" spans="2:19" x14ac:dyDescent="0.25">
      <c r="B125" s="198" t="s">
        <v>440</v>
      </c>
      <c r="C125" s="233" t="s">
        <v>173</v>
      </c>
      <c r="D125" s="233" t="s">
        <v>441</v>
      </c>
      <c r="E125" s="233"/>
      <c r="F125" s="233"/>
      <c r="G125" s="233"/>
      <c r="H125" s="233"/>
      <c r="I125" s="233"/>
      <c r="J125" s="233"/>
      <c r="K125" s="233">
        <v>1</v>
      </c>
      <c r="L125" s="233"/>
      <c r="M125" s="233">
        <v>1</v>
      </c>
      <c r="N125" s="233">
        <v>1</v>
      </c>
      <c r="O125" s="233">
        <v>2</v>
      </c>
      <c r="P125" s="233"/>
      <c r="Q125" s="233"/>
      <c r="R125" s="233"/>
      <c r="S125" s="233"/>
    </row>
    <row r="126" spans="2:19" x14ac:dyDescent="0.25">
      <c r="B126" s="198" t="s">
        <v>966</v>
      </c>
      <c r="C126" s="233" t="s">
        <v>166</v>
      </c>
      <c r="D126" s="233" t="s">
        <v>967</v>
      </c>
      <c r="E126" s="233"/>
      <c r="F126" s="233"/>
      <c r="G126" s="233"/>
      <c r="H126" s="233"/>
      <c r="I126" s="233">
        <v>1</v>
      </c>
      <c r="J126" s="233"/>
      <c r="K126" s="233"/>
      <c r="L126" s="233"/>
      <c r="M126" s="233"/>
      <c r="N126" s="233"/>
      <c r="O126" s="233"/>
      <c r="P126" s="233"/>
      <c r="Q126" s="233"/>
      <c r="R126" s="233"/>
      <c r="S126" s="233"/>
    </row>
    <row r="127" spans="2:19" x14ac:dyDescent="0.25">
      <c r="B127" s="198" t="s">
        <v>454</v>
      </c>
      <c r="C127" s="233" t="s">
        <v>700</v>
      </c>
      <c r="D127" s="233" t="s">
        <v>455</v>
      </c>
      <c r="E127" s="233"/>
      <c r="F127" s="233"/>
      <c r="G127" s="233"/>
      <c r="H127" s="233"/>
      <c r="I127" s="233"/>
      <c r="J127" s="233"/>
      <c r="K127" s="233"/>
      <c r="L127" s="233"/>
      <c r="M127" s="233"/>
      <c r="N127" s="233"/>
      <c r="O127" s="233"/>
      <c r="P127" s="233">
        <v>2</v>
      </c>
      <c r="Q127" s="233">
        <v>2</v>
      </c>
      <c r="R127" s="233"/>
      <c r="S127" s="233"/>
    </row>
    <row r="128" spans="2:19" x14ac:dyDescent="0.25">
      <c r="B128" s="198" t="s">
        <v>456</v>
      </c>
      <c r="C128" s="233" t="s">
        <v>166</v>
      </c>
      <c r="D128" s="233" t="s">
        <v>457</v>
      </c>
      <c r="E128" s="233"/>
      <c r="F128" s="233"/>
      <c r="G128" s="233"/>
      <c r="H128" s="233"/>
      <c r="I128" s="233"/>
      <c r="J128" s="233"/>
      <c r="K128" s="233"/>
      <c r="L128" s="233"/>
      <c r="M128" s="233"/>
      <c r="N128" s="233"/>
      <c r="O128" s="233"/>
      <c r="P128" s="233"/>
      <c r="Q128" s="233">
        <v>1</v>
      </c>
      <c r="R128" s="233"/>
      <c r="S128" s="233"/>
    </row>
    <row r="129" spans="2:19" x14ac:dyDescent="0.25">
      <c r="B129" s="198" t="s">
        <v>833</v>
      </c>
      <c r="C129" s="233" t="s">
        <v>834</v>
      </c>
      <c r="D129" s="233" t="s">
        <v>835</v>
      </c>
      <c r="E129" s="233"/>
      <c r="F129" s="233"/>
      <c r="G129" s="233"/>
      <c r="H129" s="233"/>
      <c r="I129" s="233"/>
      <c r="J129" s="233"/>
      <c r="K129" s="233"/>
      <c r="L129" s="233"/>
      <c r="M129" s="233"/>
      <c r="N129" s="233">
        <v>1</v>
      </c>
      <c r="O129" s="233"/>
      <c r="P129" s="233"/>
      <c r="Q129" s="233"/>
      <c r="R129" s="233"/>
      <c r="S129" s="233"/>
    </row>
    <row r="130" spans="2:19" x14ac:dyDescent="0.25">
      <c r="B130" s="198" t="s">
        <v>129</v>
      </c>
      <c r="C130" s="233" t="s">
        <v>166</v>
      </c>
      <c r="D130" s="233" t="s">
        <v>130</v>
      </c>
      <c r="E130" s="233"/>
      <c r="F130" s="233"/>
      <c r="G130" s="233"/>
      <c r="H130" s="233"/>
      <c r="I130" s="233"/>
      <c r="J130" s="233"/>
      <c r="K130" s="233"/>
      <c r="L130" s="233"/>
      <c r="M130" s="233">
        <v>2</v>
      </c>
      <c r="N130" s="233"/>
      <c r="O130" s="233"/>
      <c r="P130" s="233"/>
      <c r="Q130" s="233"/>
      <c r="R130" s="233"/>
      <c r="S130" s="233"/>
    </row>
    <row r="131" spans="2:19" x14ac:dyDescent="0.25">
      <c r="B131" s="198" t="s">
        <v>912</v>
      </c>
      <c r="C131" s="233" t="s">
        <v>173</v>
      </c>
      <c r="D131" s="233" t="s">
        <v>913</v>
      </c>
      <c r="E131" s="233"/>
      <c r="F131" s="233">
        <v>1</v>
      </c>
      <c r="G131" s="233">
        <v>1</v>
      </c>
      <c r="H131" s="233">
        <v>2</v>
      </c>
      <c r="I131" s="233">
        <v>3</v>
      </c>
      <c r="J131" s="233">
        <v>3</v>
      </c>
      <c r="K131" s="233">
        <v>2</v>
      </c>
      <c r="L131" s="233">
        <v>2</v>
      </c>
      <c r="M131" s="233">
        <v>2</v>
      </c>
      <c r="N131" s="233"/>
      <c r="O131" s="233">
        <v>1</v>
      </c>
      <c r="P131" s="233">
        <v>3</v>
      </c>
      <c r="Q131" s="233">
        <v>3</v>
      </c>
      <c r="R131" s="233">
        <v>1</v>
      </c>
      <c r="S131" s="233">
        <v>2</v>
      </c>
    </row>
    <row r="132" spans="2:19" x14ac:dyDescent="0.25">
      <c r="B132" s="198" t="s">
        <v>488</v>
      </c>
      <c r="C132" s="233" t="s">
        <v>173</v>
      </c>
      <c r="D132" s="233" t="s">
        <v>489</v>
      </c>
      <c r="E132" s="233"/>
      <c r="F132" s="233"/>
      <c r="G132" s="233"/>
      <c r="H132" s="233"/>
      <c r="I132" s="233"/>
      <c r="J132" s="233"/>
      <c r="K132" s="233">
        <v>1</v>
      </c>
      <c r="L132" s="233"/>
      <c r="M132" s="233"/>
      <c r="N132" s="233"/>
      <c r="O132" s="233"/>
      <c r="P132" s="233"/>
      <c r="Q132" s="233">
        <v>1</v>
      </c>
      <c r="R132" s="233"/>
      <c r="S132" s="233"/>
    </row>
    <row r="133" spans="2:19" x14ac:dyDescent="0.25">
      <c r="B133" s="198" t="s">
        <v>486</v>
      </c>
      <c r="C133" s="233" t="s">
        <v>173</v>
      </c>
      <c r="D133" s="233" t="s">
        <v>487</v>
      </c>
      <c r="E133" s="233"/>
      <c r="F133" s="233"/>
      <c r="G133" s="233"/>
      <c r="H133" s="233"/>
      <c r="I133" s="233"/>
      <c r="J133" s="233"/>
      <c r="K133" s="233"/>
      <c r="L133" s="233"/>
      <c r="M133" s="233"/>
      <c r="N133" s="233"/>
      <c r="O133" s="233"/>
      <c r="P133" s="233">
        <v>1</v>
      </c>
      <c r="Q133" s="233"/>
      <c r="R133" s="233"/>
      <c r="S133" s="233"/>
    </row>
    <row r="134" spans="2:19" x14ac:dyDescent="0.25">
      <c r="B134" s="198" t="s">
        <v>133</v>
      </c>
      <c r="C134" s="233" t="s">
        <v>166</v>
      </c>
      <c r="D134" s="233" t="s">
        <v>134</v>
      </c>
      <c r="E134" s="233"/>
      <c r="F134" s="233">
        <v>1</v>
      </c>
      <c r="G134" s="233"/>
      <c r="H134" s="233">
        <v>1</v>
      </c>
      <c r="I134" s="233">
        <v>1</v>
      </c>
      <c r="J134" s="233"/>
      <c r="K134" s="233"/>
      <c r="L134" s="233"/>
      <c r="M134" s="233"/>
      <c r="N134" s="233"/>
      <c r="O134" s="233">
        <v>1</v>
      </c>
      <c r="P134" s="233"/>
      <c r="Q134" s="233"/>
      <c r="R134" s="233">
        <v>1</v>
      </c>
      <c r="S134" s="233">
        <v>1</v>
      </c>
    </row>
    <row r="135" spans="2:19" x14ac:dyDescent="0.25">
      <c r="B135" s="198" t="s">
        <v>941</v>
      </c>
      <c r="C135" s="233" t="s">
        <v>166</v>
      </c>
      <c r="D135" s="233" t="s">
        <v>942</v>
      </c>
      <c r="E135" s="233"/>
      <c r="F135" s="233"/>
      <c r="G135" s="233"/>
      <c r="H135" s="233"/>
      <c r="I135" s="233"/>
      <c r="J135" s="233"/>
      <c r="K135" s="233"/>
      <c r="L135" s="233"/>
      <c r="M135" s="233"/>
      <c r="N135" s="233"/>
      <c r="O135" s="233"/>
      <c r="P135" s="233">
        <v>1</v>
      </c>
      <c r="Q135" s="233"/>
      <c r="R135" s="233"/>
      <c r="S135" s="233"/>
    </row>
    <row r="136" spans="2:19" x14ac:dyDescent="0.25">
      <c r="B136" s="198" t="s">
        <v>894</v>
      </c>
      <c r="C136" s="233" t="s">
        <v>166</v>
      </c>
      <c r="D136" s="233" t="s">
        <v>895</v>
      </c>
      <c r="E136" s="233"/>
      <c r="F136" s="233"/>
      <c r="G136" s="233"/>
      <c r="H136" s="233"/>
      <c r="I136" s="233"/>
      <c r="J136" s="233"/>
      <c r="K136" s="233">
        <v>1</v>
      </c>
      <c r="L136" s="233">
        <v>1</v>
      </c>
      <c r="M136" s="233"/>
      <c r="N136" s="233"/>
      <c r="O136" s="233">
        <v>1</v>
      </c>
      <c r="P136" s="233"/>
      <c r="Q136" s="233"/>
      <c r="R136" s="233"/>
      <c r="S136" s="233"/>
    </row>
    <row r="137" spans="2:19" x14ac:dyDescent="0.25">
      <c r="B137" s="198" t="s">
        <v>464</v>
      </c>
      <c r="C137" s="233" t="s">
        <v>166</v>
      </c>
      <c r="D137" s="233" t="s">
        <v>465</v>
      </c>
      <c r="E137" s="233"/>
      <c r="F137" s="233"/>
      <c r="G137" s="233"/>
      <c r="H137" s="233"/>
      <c r="I137" s="233"/>
      <c r="J137" s="233"/>
      <c r="K137" s="233"/>
      <c r="L137" s="233"/>
      <c r="M137" s="233"/>
      <c r="N137" s="233"/>
      <c r="O137" s="233">
        <v>1</v>
      </c>
      <c r="P137" s="233"/>
      <c r="Q137" s="233"/>
      <c r="R137" s="233">
        <v>1</v>
      </c>
      <c r="S137" s="233">
        <v>1</v>
      </c>
    </row>
    <row r="138" spans="2:19" x14ac:dyDescent="0.25">
      <c r="B138" s="198" t="s">
        <v>466</v>
      </c>
      <c r="C138" s="233" t="s">
        <v>173</v>
      </c>
      <c r="D138" s="233" t="s">
        <v>467</v>
      </c>
      <c r="E138" s="233"/>
      <c r="F138" s="233"/>
      <c r="G138" s="233"/>
      <c r="H138" s="233"/>
      <c r="I138" s="233"/>
      <c r="J138" s="233"/>
      <c r="K138" s="233">
        <v>2</v>
      </c>
      <c r="L138" s="233"/>
      <c r="M138" s="233"/>
      <c r="N138" s="233"/>
      <c r="O138" s="233"/>
      <c r="P138" s="233"/>
      <c r="Q138" s="233"/>
      <c r="R138" s="233"/>
      <c r="S138" s="233"/>
    </row>
    <row r="139" spans="2:19" x14ac:dyDescent="0.25">
      <c r="B139" s="198" t="s">
        <v>866</v>
      </c>
      <c r="C139" s="233" t="s">
        <v>166</v>
      </c>
      <c r="D139" s="233" t="s">
        <v>867</v>
      </c>
      <c r="E139" s="233"/>
      <c r="F139" s="233"/>
      <c r="G139" s="233"/>
      <c r="H139" s="233"/>
      <c r="I139" s="233"/>
      <c r="J139" s="233"/>
      <c r="K139" s="233"/>
      <c r="L139" s="233"/>
      <c r="M139" s="233"/>
      <c r="N139" s="233">
        <v>1</v>
      </c>
      <c r="O139" s="233"/>
      <c r="P139" s="233"/>
      <c r="Q139" s="233"/>
      <c r="R139" s="233"/>
      <c r="S139" s="233"/>
    </row>
    <row r="140" spans="2:19" x14ac:dyDescent="0.25">
      <c r="B140" s="198" t="s">
        <v>135</v>
      </c>
      <c r="C140" s="233" t="s">
        <v>173</v>
      </c>
      <c r="D140" s="233" t="s">
        <v>136</v>
      </c>
      <c r="E140" s="233"/>
      <c r="F140" s="233"/>
      <c r="G140" s="233"/>
      <c r="H140" s="233">
        <v>1</v>
      </c>
      <c r="I140" s="233"/>
      <c r="J140" s="233"/>
      <c r="K140" s="233"/>
      <c r="L140" s="233"/>
      <c r="M140" s="233"/>
      <c r="N140" s="233"/>
      <c r="O140" s="233"/>
      <c r="P140" s="233"/>
      <c r="Q140" s="233">
        <v>1</v>
      </c>
      <c r="R140" s="233"/>
      <c r="S140" s="233"/>
    </row>
    <row r="141" spans="2:19" x14ac:dyDescent="0.25">
      <c r="B141" s="198" t="s">
        <v>139</v>
      </c>
      <c r="C141" s="233" t="s">
        <v>173</v>
      </c>
      <c r="D141" s="233" t="s">
        <v>140</v>
      </c>
      <c r="E141" s="233"/>
      <c r="F141" s="233"/>
      <c r="G141" s="233"/>
      <c r="H141" s="233"/>
      <c r="I141" s="233"/>
      <c r="J141" s="233"/>
      <c r="K141" s="233"/>
      <c r="L141" s="233"/>
      <c r="M141" s="233"/>
      <c r="N141" s="233"/>
      <c r="O141" s="233"/>
      <c r="P141" s="233"/>
      <c r="Q141" s="233">
        <v>1</v>
      </c>
      <c r="R141" s="233"/>
      <c r="S141" s="233"/>
    </row>
    <row r="142" spans="2:19" x14ac:dyDescent="0.25">
      <c r="B142" s="198" t="s">
        <v>955</v>
      </c>
      <c r="C142" s="233" t="s">
        <v>166</v>
      </c>
      <c r="D142" s="233" t="s">
        <v>956</v>
      </c>
      <c r="E142" s="233"/>
      <c r="F142" s="233"/>
      <c r="G142" s="233"/>
      <c r="H142" s="233"/>
      <c r="I142" s="233"/>
      <c r="J142" s="233">
        <v>2</v>
      </c>
      <c r="K142" s="233"/>
      <c r="L142" s="233"/>
      <c r="M142" s="233"/>
      <c r="N142" s="233"/>
      <c r="O142" s="233"/>
      <c r="P142" s="233"/>
      <c r="Q142" s="233"/>
      <c r="R142" s="233"/>
      <c r="S142" s="233"/>
    </row>
    <row r="143" spans="2:19" x14ac:dyDescent="0.25">
      <c r="B143" s="198" t="s">
        <v>141</v>
      </c>
      <c r="C143" s="233" t="s">
        <v>173</v>
      </c>
      <c r="D143" s="233" t="s">
        <v>142</v>
      </c>
      <c r="E143" s="233"/>
      <c r="F143" s="233">
        <v>2</v>
      </c>
      <c r="G143" s="233">
        <v>2</v>
      </c>
      <c r="H143" s="233">
        <v>1</v>
      </c>
      <c r="I143" s="233">
        <v>1</v>
      </c>
      <c r="J143" s="233"/>
      <c r="K143" s="233">
        <v>3</v>
      </c>
      <c r="L143" s="233"/>
      <c r="M143" s="233"/>
      <c r="N143" s="233"/>
      <c r="O143" s="233"/>
      <c r="P143" s="233">
        <v>1</v>
      </c>
      <c r="Q143" s="233">
        <v>1</v>
      </c>
      <c r="R143" s="233">
        <v>1</v>
      </c>
      <c r="S143" s="233">
        <v>1</v>
      </c>
    </row>
    <row r="144" spans="2:19" x14ac:dyDescent="0.25">
      <c r="B144" s="198" t="s">
        <v>480</v>
      </c>
      <c r="C144" s="233" t="s">
        <v>166</v>
      </c>
      <c r="D144" s="233" t="s">
        <v>481</v>
      </c>
      <c r="E144" s="233"/>
      <c r="F144" s="233">
        <v>1</v>
      </c>
      <c r="G144" s="233"/>
      <c r="H144" s="233"/>
      <c r="I144" s="233"/>
      <c r="J144" s="233"/>
      <c r="K144" s="233">
        <v>3</v>
      </c>
      <c r="L144" s="233">
        <v>1</v>
      </c>
      <c r="M144" s="233"/>
      <c r="N144" s="233"/>
      <c r="O144" s="233"/>
      <c r="P144" s="233">
        <v>2</v>
      </c>
      <c r="Q144" s="233">
        <v>2</v>
      </c>
      <c r="R144" s="233">
        <v>1</v>
      </c>
      <c r="S144" s="233">
        <v>2</v>
      </c>
    </row>
    <row r="145" spans="2:19" x14ac:dyDescent="0.25">
      <c r="B145" s="198" t="s">
        <v>949</v>
      </c>
      <c r="C145" s="233" t="s">
        <v>851</v>
      </c>
      <c r="D145" s="233" t="s">
        <v>950</v>
      </c>
      <c r="E145" s="233"/>
      <c r="F145" s="233"/>
      <c r="G145" s="233"/>
      <c r="H145" s="233"/>
      <c r="I145" s="233"/>
      <c r="J145" s="233"/>
      <c r="K145" s="233"/>
      <c r="L145" s="233"/>
      <c r="M145" s="233"/>
      <c r="N145" s="233"/>
      <c r="O145" s="233"/>
      <c r="P145" s="233">
        <v>1</v>
      </c>
      <c r="Q145" s="233"/>
      <c r="R145" s="233"/>
      <c r="S145" s="233"/>
    </row>
    <row r="146" spans="2:19" x14ac:dyDescent="0.25">
      <c r="B146" s="198" t="s">
        <v>143</v>
      </c>
      <c r="C146" s="233" t="s">
        <v>173</v>
      </c>
      <c r="D146" s="233" t="s">
        <v>144</v>
      </c>
      <c r="E146" s="233"/>
      <c r="F146" s="233"/>
      <c r="G146" s="233">
        <v>1</v>
      </c>
      <c r="H146" s="233"/>
      <c r="I146" s="233"/>
      <c r="J146" s="233"/>
      <c r="K146" s="233"/>
      <c r="L146" s="233"/>
      <c r="M146" s="233"/>
      <c r="N146" s="233"/>
      <c r="O146" s="233"/>
      <c r="P146" s="233"/>
      <c r="Q146" s="233"/>
      <c r="R146" s="233"/>
      <c r="S146" s="233"/>
    </row>
    <row r="147" spans="2:19" x14ac:dyDescent="0.25">
      <c r="B147" s="199" t="s">
        <v>896</v>
      </c>
      <c r="C147" s="234" t="s">
        <v>166</v>
      </c>
      <c r="D147" s="234" t="s">
        <v>897</v>
      </c>
      <c r="E147" s="234"/>
      <c r="F147" s="234"/>
      <c r="G147" s="234"/>
      <c r="H147" s="234"/>
      <c r="I147" s="234"/>
      <c r="J147" s="234">
        <v>2</v>
      </c>
      <c r="K147" s="234"/>
      <c r="L147" s="234"/>
      <c r="M147" s="234"/>
      <c r="N147" s="234"/>
      <c r="O147" s="234"/>
      <c r="P147" s="234"/>
      <c r="Q147" s="234"/>
      <c r="R147" s="234"/>
      <c r="S147" s="234"/>
    </row>
  </sheetData>
  <sortState ref="B8:S147">
    <sortCondition ref="D8:D147"/>
  </sortState>
  <mergeCells count="14">
    <mergeCell ref="Z2:Z6"/>
    <mergeCell ref="B1:E3"/>
    <mergeCell ref="F1:Q3"/>
    <mergeCell ref="F5:I5"/>
    <mergeCell ref="J5:K5"/>
    <mergeCell ref="L5:M5"/>
    <mergeCell ref="N5:O5"/>
    <mergeCell ref="P5:Q5"/>
    <mergeCell ref="R5:S5"/>
    <mergeCell ref="F6:G6"/>
    <mergeCell ref="H6:I6"/>
    <mergeCell ref="B4:B7"/>
    <mergeCell ref="C4:C7"/>
    <mergeCell ref="D4:D7"/>
  </mergeCells>
  <hyperlinks>
    <hyperlink ref="B4:B7" location="Glossary!B5:I7" tooltip="Gloassary" display="LowestID"/>
    <hyperlink ref="D4:D7" location="Glossary!B8:I11" tooltip="Glossary" display="LowestIDNC"/>
    <hyperlink ref="C4:C7" location="Glossary!B16:I22" tooltip="Glossary" display="Assemblag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D9D19"/>
  </sheetPr>
  <dimension ref="A1:AD207"/>
  <sheetViews>
    <sheetView workbookViewId="0">
      <pane ySplit="5" topLeftCell="A7" activePane="bottomLeft" state="frozen"/>
      <selection pane="bottomLeft" activeCell="A7" sqref="A7"/>
    </sheetView>
  </sheetViews>
  <sheetFormatPr defaultRowHeight="15" x14ac:dyDescent="0.25"/>
  <cols>
    <col min="1" max="1" width="4.28515625" style="64" customWidth="1"/>
    <col min="2" max="2" width="35.85546875" style="40" customWidth="1"/>
    <col min="3" max="3" width="9.140625" style="47"/>
    <col min="4" max="4" width="9.140625" style="40"/>
    <col min="5" max="10" width="6.140625" style="40" customWidth="1"/>
    <col min="11" max="11" width="6.140625" style="40" hidden="1" customWidth="1"/>
    <col min="12" max="12" width="6.140625" style="42" hidden="1" customWidth="1"/>
    <col min="13" max="13" width="6.140625" style="43" hidden="1" customWidth="1"/>
    <col min="14" max="14" width="6.140625" style="40" customWidth="1"/>
    <col min="15" max="15" width="9" style="44" customWidth="1"/>
    <col min="16" max="16" width="16.28515625" style="48" bestFit="1" customWidth="1"/>
    <col min="17" max="21" width="9.5703125" style="48" customWidth="1"/>
    <col min="22" max="25" width="9.140625" style="48"/>
    <col min="26" max="26" width="9.140625" style="49"/>
    <col min="27" max="27" width="9.140625" style="40"/>
    <col min="28" max="16384" width="9.140625" style="46"/>
  </cols>
  <sheetData>
    <row r="1" spans="1:30" s="25" customFormat="1" ht="39" customHeight="1" x14ac:dyDescent="0.25">
      <c r="A1" s="209"/>
      <c r="B1" s="202" t="s">
        <v>722</v>
      </c>
      <c r="C1" s="344" t="s">
        <v>153</v>
      </c>
      <c r="D1" s="344"/>
      <c r="E1" s="344"/>
      <c r="F1" s="344"/>
      <c r="G1" s="344"/>
      <c r="H1" s="344"/>
      <c r="I1" s="344"/>
      <c r="J1" s="344"/>
      <c r="K1" s="344"/>
      <c r="L1" s="344"/>
      <c r="M1" s="344"/>
      <c r="N1" s="203"/>
      <c r="O1" s="345" t="s">
        <v>972</v>
      </c>
      <c r="P1" s="346"/>
      <c r="Q1" s="346"/>
      <c r="R1" s="346"/>
      <c r="S1" s="346"/>
      <c r="T1" s="346"/>
      <c r="U1" s="346"/>
      <c r="V1" s="346"/>
      <c r="W1" s="346"/>
      <c r="X1" s="346"/>
      <c r="Y1" s="346"/>
      <c r="Z1" s="347"/>
      <c r="AA1" s="26"/>
      <c r="AB1" s="27"/>
      <c r="AD1" s="337"/>
    </row>
    <row r="2" spans="1:30" s="25" customFormat="1" ht="15.75" customHeight="1" x14ac:dyDescent="0.25">
      <c r="A2" s="209"/>
      <c r="B2" s="334" t="s">
        <v>15</v>
      </c>
      <c r="C2" s="334" t="s">
        <v>154</v>
      </c>
      <c r="D2" s="334" t="s">
        <v>16</v>
      </c>
      <c r="E2" s="335">
        <v>1997</v>
      </c>
      <c r="F2" s="335">
        <v>1999</v>
      </c>
      <c r="G2" s="335">
        <v>2001</v>
      </c>
      <c r="H2" s="335">
        <v>2003</v>
      </c>
      <c r="I2" s="335">
        <v>2005</v>
      </c>
      <c r="J2" s="335">
        <v>2007</v>
      </c>
      <c r="K2" s="335"/>
      <c r="L2" s="335"/>
      <c r="M2" s="335"/>
      <c r="N2" s="339"/>
      <c r="O2" s="340"/>
      <c r="P2" s="7" t="s">
        <v>681</v>
      </c>
      <c r="Q2" s="28"/>
      <c r="R2" s="28"/>
      <c r="S2" s="28"/>
      <c r="T2" s="28"/>
      <c r="U2" s="28"/>
      <c r="V2" s="28"/>
      <c r="W2" s="28"/>
      <c r="X2" s="28"/>
      <c r="Y2" s="28"/>
      <c r="Z2" s="29"/>
      <c r="AA2" s="30"/>
      <c r="AB2" s="29"/>
      <c r="AC2" s="31"/>
      <c r="AD2" s="337"/>
    </row>
    <row r="3" spans="1:30" s="25" customFormat="1" ht="15.75" customHeight="1" x14ac:dyDescent="0.25">
      <c r="A3" s="209"/>
      <c r="B3" s="334"/>
      <c r="C3" s="334"/>
      <c r="D3" s="334"/>
      <c r="E3" s="335"/>
      <c r="F3" s="335"/>
      <c r="G3" s="335"/>
      <c r="H3" s="335"/>
      <c r="I3" s="335"/>
      <c r="J3" s="335"/>
      <c r="K3" s="335"/>
      <c r="L3" s="335"/>
      <c r="M3" s="335"/>
      <c r="N3" s="339"/>
      <c r="O3" s="340"/>
      <c r="P3" s="32"/>
      <c r="Q3" s="28"/>
      <c r="R3" s="28"/>
      <c r="S3" s="28"/>
      <c r="T3" s="28"/>
      <c r="U3" s="28"/>
      <c r="V3" s="28"/>
      <c r="W3" s="28"/>
      <c r="X3" s="28"/>
      <c r="Y3" s="28"/>
      <c r="Z3" s="29"/>
      <c r="AA3" s="30"/>
      <c r="AB3" s="29"/>
      <c r="AC3" s="31"/>
      <c r="AD3" s="337"/>
    </row>
    <row r="4" spans="1:30" s="25" customFormat="1" ht="15.75" customHeight="1" x14ac:dyDescent="0.25">
      <c r="A4" s="209"/>
      <c r="B4" s="334"/>
      <c r="C4" s="334"/>
      <c r="D4" s="334"/>
      <c r="E4" s="335"/>
      <c r="F4" s="335"/>
      <c r="G4" s="335"/>
      <c r="H4" s="335"/>
      <c r="I4" s="335"/>
      <c r="J4" s="335"/>
      <c r="K4" s="335"/>
      <c r="L4" s="335"/>
      <c r="M4" s="335"/>
      <c r="N4" s="339"/>
      <c r="O4" s="340"/>
      <c r="P4" s="33" t="s">
        <v>161</v>
      </c>
      <c r="Q4" s="341" t="s">
        <v>162</v>
      </c>
      <c r="R4" s="341"/>
      <c r="S4" s="341"/>
      <c r="T4" s="215" t="s">
        <v>163</v>
      </c>
      <c r="U4" s="28"/>
      <c r="V4" s="34"/>
      <c r="W4" s="28"/>
      <c r="X4" s="28"/>
      <c r="Y4" s="28"/>
      <c r="Z4" s="29"/>
      <c r="AA4" s="30"/>
      <c r="AB4" s="29"/>
      <c r="AC4" s="31"/>
      <c r="AD4" s="337"/>
    </row>
    <row r="5" spans="1:30" s="39" customFormat="1" ht="15.75" customHeight="1" x14ac:dyDescent="0.25">
      <c r="A5" s="209"/>
      <c r="B5" s="334"/>
      <c r="C5" s="334"/>
      <c r="D5" s="334"/>
      <c r="E5" s="335"/>
      <c r="F5" s="335"/>
      <c r="G5" s="335"/>
      <c r="H5" s="335"/>
      <c r="I5" s="335"/>
      <c r="J5" s="335"/>
      <c r="K5" s="335"/>
      <c r="L5" s="335"/>
      <c r="M5" s="335"/>
      <c r="N5" s="339"/>
      <c r="O5" s="340"/>
      <c r="P5" s="35"/>
      <c r="Q5" s="341" t="s">
        <v>164</v>
      </c>
      <c r="R5" s="341"/>
      <c r="S5" s="341"/>
      <c r="T5" s="297" t="s">
        <v>1003</v>
      </c>
      <c r="U5" s="36"/>
      <c r="V5" s="36"/>
      <c r="W5" s="36"/>
      <c r="X5" s="36"/>
      <c r="Y5" s="36"/>
      <c r="Z5" s="36"/>
      <c r="AA5" s="37"/>
      <c r="AB5" s="36"/>
      <c r="AC5" s="38"/>
    </row>
    <row r="6" spans="1:30" hidden="1" x14ac:dyDescent="0.25">
      <c r="A6" s="209"/>
      <c r="B6" s="167" t="s">
        <v>15</v>
      </c>
      <c r="C6" s="167" t="s">
        <v>154</v>
      </c>
      <c r="D6" s="167" t="s">
        <v>16</v>
      </c>
      <c r="E6" s="168" t="s">
        <v>155</v>
      </c>
      <c r="F6" s="167" t="s">
        <v>156</v>
      </c>
      <c r="G6" s="168" t="s">
        <v>157</v>
      </c>
      <c r="H6" s="168" t="s">
        <v>158</v>
      </c>
      <c r="I6" s="168" t="s">
        <v>159</v>
      </c>
      <c r="J6" s="168" t="s">
        <v>160</v>
      </c>
      <c r="K6" s="169" t="s">
        <v>165</v>
      </c>
      <c r="L6" s="170"/>
      <c r="M6" s="171"/>
      <c r="P6" s="36"/>
      <c r="Q6" s="45"/>
      <c r="R6" s="36"/>
      <c r="S6" s="36"/>
      <c r="T6" s="36"/>
      <c r="U6" s="36"/>
      <c r="V6" s="36"/>
      <c r="W6" s="36"/>
      <c r="X6" s="36"/>
      <c r="Y6" s="36"/>
      <c r="Z6" s="36"/>
    </row>
    <row r="7" spans="1:30" x14ac:dyDescent="0.25">
      <c r="A7" s="209"/>
      <c r="B7" s="167" t="s">
        <v>17</v>
      </c>
      <c r="C7" s="172" t="s">
        <v>166</v>
      </c>
      <c r="D7" s="167" t="s">
        <v>18</v>
      </c>
      <c r="E7" s="172">
        <v>1</v>
      </c>
      <c r="F7" s="172"/>
      <c r="G7" s="172"/>
      <c r="H7" s="172"/>
      <c r="I7" s="172"/>
      <c r="J7" s="172"/>
      <c r="K7" s="167"/>
      <c r="L7" s="170" t="s">
        <v>167</v>
      </c>
      <c r="M7" s="171" t="s">
        <v>168</v>
      </c>
      <c r="P7" s="51" t="s">
        <v>169</v>
      </c>
      <c r="Q7" s="48">
        <v>1997</v>
      </c>
      <c r="R7" s="48">
        <v>1999</v>
      </c>
      <c r="S7" s="48">
        <v>2001</v>
      </c>
      <c r="T7" s="48">
        <v>2003</v>
      </c>
      <c r="U7" s="48">
        <v>2005</v>
      </c>
      <c r="V7" s="48">
        <v>2007</v>
      </c>
    </row>
    <row r="8" spans="1:30" x14ac:dyDescent="0.25">
      <c r="A8" s="209"/>
      <c r="B8" s="173" t="s">
        <v>19</v>
      </c>
      <c r="C8" s="174" t="s">
        <v>166</v>
      </c>
      <c r="D8" s="173" t="s">
        <v>20</v>
      </c>
      <c r="E8" s="174">
        <v>2</v>
      </c>
      <c r="F8" s="174">
        <v>2</v>
      </c>
      <c r="G8" s="174">
        <v>2</v>
      </c>
      <c r="H8" s="174">
        <v>2</v>
      </c>
      <c r="I8" s="174">
        <v>2</v>
      </c>
      <c r="J8" s="174">
        <v>2</v>
      </c>
      <c r="K8" s="173"/>
      <c r="L8" s="175">
        <f>SUM(E8:K8)</f>
        <v>12</v>
      </c>
      <c r="M8" s="176" t="str">
        <f t="shared" ref="M8:M66" si="0">LEFT(D7,4)</f>
        <v>IF99</v>
      </c>
      <c r="N8" s="122"/>
      <c r="P8" s="51" t="s">
        <v>651</v>
      </c>
      <c r="Q8" s="50">
        <f t="shared" ref="Q8:V8" si="1">COUNTIF(E7:E133,"&gt;0")</f>
        <v>42</v>
      </c>
      <c r="R8" s="50">
        <f t="shared" si="1"/>
        <v>55</v>
      </c>
      <c r="S8" s="50">
        <f t="shared" si="1"/>
        <v>44</v>
      </c>
      <c r="T8" s="50">
        <f t="shared" si="1"/>
        <v>36</v>
      </c>
      <c r="U8" s="50">
        <f t="shared" si="1"/>
        <v>50</v>
      </c>
      <c r="V8" s="50">
        <f t="shared" si="1"/>
        <v>39</v>
      </c>
      <c r="W8" s="50"/>
    </row>
    <row r="9" spans="1:30" x14ac:dyDescent="0.25">
      <c r="A9" s="209"/>
      <c r="B9" s="167" t="s">
        <v>191</v>
      </c>
      <c r="C9" s="172" t="s">
        <v>166</v>
      </c>
      <c r="D9" s="167" t="s">
        <v>192</v>
      </c>
      <c r="E9" s="172"/>
      <c r="F9" s="172"/>
      <c r="G9" s="172">
        <v>1</v>
      </c>
      <c r="H9" s="172"/>
      <c r="I9" s="172"/>
      <c r="J9" s="172"/>
      <c r="K9" s="167"/>
      <c r="L9" s="170">
        <f t="shared" ref="L9:L75" si="2">SUM(E9:K9)</f>
        <v>1</v>
      </c>
      <c r="M9" s="171" t="str">
        <f t="shared" si="0"/>
        <v>II99</v>
      </c>
      <c r="P9" s="51" t="s">
        <v>172</v>
      </c>
      <c r="Q9" s="273">
        <v>25</v>
      </c>
      <c r="R9" s="273">
        <v>35</v>
      </c>
      <c r="S9" s="273">
        <v>25</v>
      </c>
      <c r="T9" s="273">
        <v>24</v>
      </c>
      <c r="U9" s="273">
        <v>30</v>
      </c>
      <c r="V9" s="273">
        <v>24</v>
      </c>
      <c r="W9" s="50"/>
    </row>
    <row r="10" spans="1:30" x14ac:dyDescent="0.25">
      <c r="A10" s="209"/>
      <c r="B10" s="173" t="s">
        <v>21</v>
      </c>
      <c r="C10" s="174" t="s">
        <v>166</v>
      </c>
      <c r="D10" s="173" t="s">
        <v>22</v>
      </c>
      <c r="E10" s="174"/>
      <c r="F10" s="174"/>
      <c r="G10" s="174"/>
      <c r="H10" s="174"/>
      <c r="I10" s="174">
        <v>2</v>
      </c>
      <c r="J10" s="174">
        <v>2</v>
      </c>
      <c r="K10" s="173"/>
      <c r="L10" s="175">
        <f t="shared" si="2"/>
        <v>4</v>
      </c>
      <c r="M10" s="176" t="str">
        <f t="shared" si="0"/>
        <v>JB04</v>
      </c>
      <c r="N10" s="122"/>
      <c r="P10" s="51" t="s">
        <v>174</v>
      </c>
      <c r="Q10" s="273">
        <v>3.19</v>
      </c>
      <c r="R10" s="273">
        <v>3.34</v>
      </c>
      <c r="S10" s="273">
        <v>2.37</v>
      </c>
      <c r="T10" s="273">
        <v>3.33</v>
      </c>
      <c r="U10" s="273">
        <v>3.25</v>
      </c>
      <c r="V10" s="273">
        <v>3.25</v>
      </c>
      <c r="W10" s="50"/>
    </row>
    <row r="11" spans="1:30" x14ac:dyDescent="0.25">
      <c r="A11" s="209"/>
      <c r="B11" s="167" t="s">
        <v>840</v>
      </c>
      <c r="C11" s="172" t="s">
        <v>166</v>
      </c>
      <c r="D11" s="167" t="s">
        <v>841</v>
      </c>
      <c r="E11" s="172"/>
      <c r="F11" s="172"/>
      <c r="G11" s="172"/>
      <c r="H11" s="172">
        <v>2</v>
      </c>
      <c r="I11" s="172"/>
      <c r="J11" s="172"/>
      <c r="K11" s="167"/>
      <c r="L11" s="170">
        <f t="shared" si="2"/>
        <v>2</v>
      </c>
      <c r="M11" s="171" t="str">
        <f t="shared" si="0"/>
        <v>JB99</v>
      </c>
    </row>
    <row r="12" spans="1:30" x14ac:dyDescent="0.25">
      <c r="A12" s="209"/>
      <c r="B12" s="173" t="s">
        <v>495</v>
      </c>
      <c r="C12" s="174" t="s">
        <v>166</v>
      </c>
      <c r="D12" s="173" t="s">
        <v>496</v>
      </c>
      <c r="E12" s="174"/>
      <c r="F12" s="174"/>
      <c r="G12" s="174">
        <v>1</v>
      </c>
      <c r="H12" s="174"/>
      <c r="I12" s="174"/>
      <c r="J12" s="174"/>
      <c r="K12" s="173"/>
      <c r="L12" s="175">
        <f t="shared" si="2"/>
        <v>1</v>
      </c>
      <c r="M12" s="176" t="str">
        <f t="shared" si="0"/>
        <v>JB99</v>
      </c>
      <c r="N12" s="122"/>
    </row>
    <row r="13" spans="1:30" x14ac:dyDescent="0.25">
      <c r="A13" s="209"/>
      <c r="B13" s="167" t="s">
        <v>23</v>
      </c>
      <c r="C13" s="172" t="s">
        <v>171</v>
      </c>
      <c r="D13" s="167" t="s">
        <v>24</v>
      </c>
      <c r="E13" s="172"/>
      <c r="F13" s="172">
        <v>2</v>
      </c>
      <c r="G13" s="172">
        <v>1</v>
      </c>
      <c r="H13" s="172">
        <v>2</v>
      </c>
      <c r="I13" s="172"/>
      <c r="J13" s="172">
        <v>2</v>
      </c>
      <c r="K13" s="167"/>
      <c r="L13" s="170">
        <f t="shared" si="2"/>
        <v>7</v>
      </c>
      <c r="M13" s="171" t="str">
        <f t="shared" si="0"/>
        <v>JB99</v>
      </c>
    </row>
    <row r="14" spans="1:30" x14ac:dyDescent="0.25">
      <c r="A14" s="209"/>
      <c r="B14" s="173" t="s">
        <v>853</v>
      </c>
      <c r="C14" s="174" t="s">
        <v>166</v>
      </c>
      <c r="D14" s="173" t="s">
        <v>854</v>
      </c>
      <c r="E14" s="174"/>
      <c r="F14" s="174"/>
      <c r="G14" s="174"/>
      <c r="H14" s="174"/>
      <c r="I14" s="174"/>
      <c r="J14" s="174">
        <v>1</v>
      </c>
      <c r="K14" s="173" t="s">
        <v>175</v>
      </c>
      <c r="L14" s="175"/>
      <c r="M14" s="176"/>
      <c r="N14" s="122"/>
    </row>
    <row r="15" spans="1:30" x14ac:dyDescent="0.25">
      <c r="A15" s="209"/>
      <c r="B15" s="167" t="s">
        <v>855</v>
      </c>
      <c r="C15" s="172" t="s">
        <v>166</v>
      </c>
      <c r="D15" s="167" t="s">
        <v>856</v>
      </c>
      <c r="E15" s="172"/>
      <c r="F15" s="172"/>
      <c r="G15" s="172"/>
      <c r="H15" s="172"/>
      <c r="I15" s="172"/>
      <c r="J15" s="172">
        <v>2</v>
      </c>
      <c r="K15" s="167"/>
      <c r="L15" s="170">
        <f t="shared" si="2"/>
        <v>2</v>
      </c>
      <c r="M15" s="171" t="str">
        <f>LEFT(D13,4)</f>
        <v>JP02</v>
      </c>
    </row>
    <row r="16" spans="1:30" x14ac:dyDescent="0.25">
      <c r="A16" s="209"/>
      <c r="B16" s="173" t="s">
        <v>848</v>
      </c>
      <c r="C16" s="174" t="s">
        <v>834</v>
      </c>
      <c r="D16" s="173" t="s">
        <v>849</v>
      </c>
      <c r="E16" s="174"/>
      <c r="F16" s="174"/>
      <c r="G16" s="174"/>
      <c r="H16" s="174"/>
      <c r="I16" s="174"/>
      <c r="J16" s="174">
        <v>1</v>
      </c>
      <c r="K16" s="173"/>
      <c r="L16" s="175">
        <f t="shared" si="2"/>
        <v>1</v>
      </c>
      <c r="M16" s="176" t="str">
        <f t="shared" si="0"/>
        <v>JP02</v>
      </c>
      <c r="N16" s="122"/>
    </row>
    <row r="17" spans="1:14" x14ac:dyDescent="0.25">
      <c r="A17" s="209"/>
      <c r="B17" s="167" t="s">
        <v>850</v>
      </c>
      <c r="C17" s="172" t="s">
        <v>851</v>
      </c>
      <c r="D17" s="167" t="s">
        <v>852</v>
      </c>
      <c r="E17" s="172"/>
      <c r="F17" s="172">
        <v>1</v>
      </c>
      <c r="G17" s="172"/>
      <c r="H17" s="172"/>
      <c r="I17" s="172"/>
      <c r="J17" s="172"/>
      <c r="K17" s="167"/>
      <c r="L17" s="170">
        <f t="shared" si="2"/>
        <v>1</v>
      </c>
      <c r="M17" s="171" t="str">
        <f t="shared" si="0"/>
        <v>JP02</v>
      </c>
    </row>
    <row r="18" spans="1:14" x14ac:dyDescent="0.25">
      <c r="A18" s="209"/>
      <c r="B18" s="173" t="s">
        <v>846</v>
      </c>
      <c r="C18" s="174" t="s">
        <v>166</v>
      </c>
      <c r="D18" s="173" t="s">
        <v>847</v>
      </c>
      <c r="E18" s="174"/>
      <c r="F18" s="174"/>
      <c r="G18" s="174"/>
      <c r="H18" s="174"/>
      <c r="I18" s="174">
        <v>2</v>
      </c>
      <c r="J18" s="174"/>
      <c r="K18" s="173"/>
      <c r="L18" s="175">
        <f t="shared" si="2"/>
        <v>2</v>
      </c>
      <c r="M18" s="176" t="str">
        <f t="shared" si="0"/>
        <v>JP02</v>
      </c>
      <c r="N18" s="122"/>
    </row>
    <row r="19" spans="1:14" x14ac:dyDescent="0.25">
      <c r="A19" s="209"/>
      <c r="B19" s="167" t="s">
        <v>880</v>
      </c>
      <c r="C19" s="172" t="s">
        <v>173</v>
      </c>
      <c r="D19" s="167" t="s">
        <v>881</v>
      </c>
      <c r="E19" s="172"/>
      <c r="F19" s="172">
        <v>1</v>
      </c>
      <c r="G19" s="172"/>
      <c r="H19" s="172"/>
      <c r="I19" s="172"/>
      <c r="J19" s="172"/>
      <c r="K19" s="167"/>
      <c r="L19" s="170">
        <f t="shared" si="2"/>
        <v>1</v>
      </c>
      <c r="M19" s="171" t="str">
        <f t="shared" si="0"/>
        <v>JP02</v>
      </c>
    </row>
    <row r="20" spans="1:14" x14ac:dyDescent="0.25">
      <c r="A20" s="209"/>
      <c r="B20" s="173" t="s">
        <v>924</v>
      </c>
      <c r="C20" s="174" t="s">
        <v>166</v>
      </c>
      <c r="D20" s="173" t="s">
        <v>925</v>
      </c>
      <c r="E20" s="174"/>
      <c r="F20" s="174"/>
      <c r="G20" s="174">
        <v>1</v>
      </c>
      <c r="H20" s="174"/>
      <c r="I20" s="174"/>
      <c r="J20" s="174"/>
      <c r="K20" s="173"/>
      <c r="L20" s="175">
        <f t="shared" si="2"/>
        <v>1</v>
      </c>
      <c r="M20" s="176" t="str">
        <f t="shared" si="0"/>
        <v>JP02</v>
      </c>
      <c r="N20" s="122"/>
    </row>
    <row r="21" spans="1:14" x14ac:dyDescent="0.25">
      <c r="A21" s="209"/>
      <c r="B21" s="167" t="s">
        <v>868</v>
      </c>
      <c r="C21" s="172" t="s">
        <v>173</v>
      </c>
      <c r="D21" s="167" t="s">
        <v>869</v>
      </c>
      <c r="E21" s="172"/>
      <c r="F21" s="172"/>
      <c r="G21" s="172">
        <v>1</v>
      </c>
      <c r="H21" s="172"/>
      <c r="I21" s="172"/>
      <c r="J21" s="172"/>
      <c r="K21" s="167"/>
      <c r="L21" s="170">
        <f t="shared" si="2"/>
        <v>1</v>
      </c>
      <c r="M21" s="171" t="str">
        <f t="shared" si="0"/>
        <v>JP02</v>
      </c>
    </row>
    <row r="22" spans="1:14" x14ac:dyDescent="0.25">
      <c r="A22" s="209"/>
      <c r="B22" s="173" t="s">
        <v>886</v>
      </c>
      <c r="C22" s="174" t="s">
        <v>166</v>
      </c>
      <c r="D22" s="173" t="s">
        <v>887</v>
      </c>
      <c r="E22" s="174"/>
      <c r="F22" s="174"/>
      <c r="G22" s="174">
        <v>1</v>
      </c>
      <c r="H22" s="174"/>
      <c r="I22" s="174"/>
      <c r="J22" s="174"/>
      <c r="K22" s="173"/>
      <c r="L22" s="175">
        <f t="shared" si="2"/>
        <v>1</v>
      </c>
      <c r="M22" s="176" t="str">
        <f t="shared" si="0"/>
        <v>JP03</v>
      </c>
      <c r="N22" s="122"/>
    </row>
    <row r="23" spans="1:14" x14ac:dyDescent="0.25">
      <c r="A23" s="209"/>
      <c r="B23" s="167" t="s">
        <v>888</v>
      </c>
      <c r="C23" s="172" t="s">
        <v>166</v>
      </c>
      <c r="D23" s="167" t="s">
        <v>889</v>
      </c>
      <c r="E23" s="172"/>
      <c r="F23" s="172">
        <v>1</v>
      </c>
      <c r="G23" s="172"/>
      <c r="H23" s="172"/>
      <c r="I23" s="172"/>
      <c r="J23" s="172"/>
      <c r="K23" s="167"/>
      <c r="L23" s="170">
        <f t="shared" si="2"/>
        <v>1</v>
      </c>
      <c r="M23" s="171" t="str">
        <f t="shared" si="0"/>
        <v>JP09</v>
      </c>
    </row>
    <row r="24" spans="1:14" x14ac:dyDescent="0.25">
      <c r="A24" s="209"/>
      <c r="B24" s="173" t="s">
        <v>892</v>
      </c>
      <c r="C24" s="174" t="s">
        <v>834</v>
      </c>
      <c r="D24" s="173" t="s">
        <v>893</v>
      </c>
      <c r="E24" s="174"/>
      <c r="F24" s="174">
        <v>1</v>
      </c>
      <c r="G24" s="174">
        <v>2</v>
      </c>
      <c r="H24" s="174"/>
      <c r="I24" s="174"/>
      <c r="J24" s="174"/>
      <c r="K24" s="173"/>
      <c r="L24" s="175">
        <f t="shared" si="2"/>
        <v>3</v>
      </c>
      <c r="M24" s="176" t="str">
        <f t="shared" si="0"/>
        <v>JP09</v>
      </c>
      <c r="N24" s="122"/>
    </row>
    <row r="25" spans="1:14" x14ac:dyDescent="0.25">
      <c r="A25" s="210"/>
      <c r="B25" s="167" t="s">
        <v>890</v>
      </c>
      <c r="C25" s="172" t="s">
        <v>166</v>
      </c>
      <c r="D25" s="167" t="s">
        <v>891</v>
      </c>
      <c r="E25" s="172"/>
      <c r="F25" s="172"/>
      <c r="G25" s="172">
        <v>1</v>
      </c>
      <c r="H25" s="172"/>
      <c r="I25" s="172"/>
      <c r="J25" s="172"/>
      <c r="K25" s="167"/>
      <c r="L25" s="170">
        <f t="shared" si="2"/>
        <v>1</v>
      </c>
      <c r="M25" s="171" t="str">
        <f t="shared" si="0"/>
        <v>JP09</v>
      </c>
    </row>
    <row r="26" spans="1:14" x14ac:dyDescent="0.25">
      <c r="A26" s="210"/>
      <c r="B26" s="173" t="s">
        <v>884</v>
      </c>
      <c r="C26" s="174" t="s">
        <v>166</v>
      </c>
      <c r="D26" s="173" t="s">
        <v>885</v>
      </c>
      <c r="E26" s="174"/>
      <c r="F26" s="174"/>
      <c r="G26" s="174">
        <v>1</v>
      </c>
      <c r="H26" s="174"/>
      <c r="I26" s="174"/>
      <c r="J26" s="174"/>
      <c r="K26" s="173"/>
      <c r="L26" s="175">
        <f t="shared" si="2"/>
        <v>1</v>
      </c>
      <c r="M26" s="176" t="str">
        <f t="shared" si="0"/>
        <v>JP09</v>
      </c>
      <c r="N26" s="122"/>
    </row>
    <row r="27" spans="1:14" x14ac:dyDescent="0.25">
      <c r="A27" s="210"/>
      <c r="B27" s="167" t="s">
        <v>147</v>
      </c>
      <c r="C27" s="172" t="s">
        <v>166</v>
      </c>
      <c r="D27" s="167" t="s">
        <v>148</v>
      </c>
      <c r="E27" s="172"/>
      <c r="F27" s="172"/>
      <c r="G27" s="172"/>
      <c r="H27" s="172"/>
      <c r="I27" s="172">
        <v>1</v>
      </c>
      <c r="J27" s="172"/>
      <c r="K27" s="167"/>
      <c r="L27" s="170">
        <f t="shared" si="2"/>
        <v>1</v>
      </c>
      <c r="M27" s="171" t="str">
        <f t="shared" si="0"/>
        <v>JP09</v>
      </c>
    </row>
    <row r="28" spans="1:14" x14ac:dyDescent="0.25">
      <c r="A28" s="210"/>
      <c r="B28" s="173" t="s">
        <v>27</v>
      </c>
      <c r="C28" s="174" t="s">
        <v>166</v>
      </c>
      <c r="D28" s="173" t="s">
        <v>28</v>
      </c>
      <c r="E28" s="174"/>
      <c r="F28" s="174">
        <v>1</v>
      </c>
      <c r="G28" s="174"/>
      <c r="H28" s="174"/>
      <c r="I28" s="174"/>
      <c r="J28" s="174"/>
      <c r="K28" s="173" t="s">
        <v>175</v>
      </c>
      <c r="L28" s="175"/>
      <c r="M28" s="176"/>
      <c r="N28" s="122"/>
    </row>
    <row r="29" spans="1:14" x14ac:dyDescent="0.25">
      <c r="A29" s="210"/>
      <c r="B29" s="167" t="s">
        <v>29</v>
      </c>
      <c r="C29" s="172" t="s">
        <v>166</v>
      </c>
      <c r="D29" s="167" t="s">
        <v>30</v>
      </c>
      <c r="E29" s="172"/>
      <c r="F29" s="172"/>
      <c r="G29" s="172"/>
      <c r="H29" s="172">
        <v>2</v>
      </c>
      <c r="I29" s="172">
        <v>2</v>
      </c>
      <c r="J29" s="172"/>
      <c r="K29" s="167"/>
      <c r="L29" s="170">
        <f t="shared" si="2"/>
        <v>4</v>
      </c>
      <c r="M29" s="171" t="str">
        <f>LEFT(D27,4)</f>
        <v>KG13</v>
      </c>
    </row>
    <row r="30" spans="1:14" x14ac:dyDescent="0.25">
      <c r="A30" s="211"/>
      <c r="B30" s="173" t="s">
        <v>953</v>
      </c>
      <c r="C30" s="174" t="s">
        <v>166</v>
      </c>
      <c r="D30" s="173" t="s">
        <v>954</v>
      </c>
      <c r="E30" s="174"/>
      <c r="F30" s="174">
        <v>1</v>
      </c>
      <c r="G30" s="174"/>
      <c r="H30" s="174"/>
      <c r="I30" s="174"/>
      <c r="J30" s="174"/>
      <c r="K30" s="173"/>
      <c r="L30" s="175">
        <f t="shared" si="2"/>
        <v>1</v>
      </c>
      <c r="M30" s="176" t="str">
        <f t="shared" si="0"/>
        <v>LO04</v>
      </c>
      <c r="N30" s="122"/>
    </row>
    <row r="31" spans="1:14" x14ac:dyDescent="0.25">
      <c r="A31" s="211"/>
      <c r="B31" s="167" t="s">
        <v>271</v>
      </c>
      <c r="C31" s="172" t="s">
        <v>862</v>
      </c>
      <c r="D31" s="167" t="s">
        <v>272</v>
      </c>
      <c r="E31" s="172">
        <v>1</v>
      </c>
      <c r="F31" s="172"/>
      <c r="G31" s="172"/>
      <c r="H31" s="172"/>
      <c r="I31" s="172"/>
      <c r="J31" s="172"/>
      <c r="K31" s="167"/>
      <c r="L31" s="170">
        <f t="shared" si="2"/>
        <v>1</v>
      </c>
      <c r="M31" s="171" t="str">
        <f t="shared" si="0"/>
        <v>LO04</v>
      </c>
    </row>
    <row r="32" spans="1:14" x14ac:dyDescent="0.25">
      <c r="A32" s="211"/>
      <c r="B32" s="173" t="s">
        <v>937</v>
      </c>
      <c r="C32" s="174" t="s">
        <v>851</v>
      </c>
      <c r="D32" s="173" t="s">
        <v>938</v>
      </c>
      <c r="E32" s="174">
        <v>2</v>
      </c>
      <c r="F32" s="174">
        <v>2</v>
      </c>
      <c r="G32" s="174">
        <v>2</v>
      </c>
      <c r="H32" s="174">
        <v>1</v>
      </c>
      <c r="I32" s="174"/>
      <c r="J32" s="174">
        <v>2</v>
      </c>
      <c r="K32" s="173"/>
      <c r="L32" s="175">
        <f t="shared" si="2"/>
        <v>9</v>
      </c>
      <c r="M32" s="176" t="str">
        <f t="shared" si="0"/>
        <v>LO05</v>
      </c>
      <c r="N32" s="122"/>
    </row>
    <row r="33" spans="1:22" x14ac:dyDescent="0.25">
      <c r="A33" s="211"/>
      <c r="B33" s="167" t="s">
        <v>31</v>
      </c>
      <c r="C33" s="172" t="s">
        <v>166</v>
      </c>
      <c r="D33" s="167" t="s">
        <v>32</v>
      </c>
      <c r="E33" s="172"/>
      <c r="F33" s="172"/>
      <c r="G33" s="172"/>
      <c r="H33" s="172">
        <v>1</v>
      </c>
      <c r="I33" s="172"/>
      <c r="J33" s="172">
        <v>1</v>
      </c>
      <c r="K33" s="167"/>
      <c r="L33" s="170">
        <f t="shared" si="2"/>
        <v>2</v>
      </c>
      <c r="M33" s="171" t="str">
        <f t="shared" si="0"/>
        <v>LO05</v>
      </c>
    </row>
    <row r="34" spans="1:22" x14ac:dyDescent="0.25">
      <c r="A34" s="211"/>
      <c r="B34" s="173" t="s">
        <v>33</v>
      </c>
      <c r="C34" s="174" t="s">
        <v>166</v>
      </c>
      <c r="D34" s="173" t="s">
        <v>34</v>
      </c>
      <c r="E34" s="174">
        <v>1</v>
      </c>
      <c r="F34" s="174">
        <v>1</v>
      </c>
      <c r="G34" s="174">
        <v>1</v>
      </c>
      <c r="H34" s="174">
        <v>1</v>
      </c>
      <c r="I34" s="174">
        <v>1</v>
      </c>
      <c r="J34" s="174">
        <v>1</v>
      </c>
      <c r="K34" s="173"/>
      <c r="L34" s="175">
        <f t="shared" si="2"/>
        <v>6</v>
      </c>
      <c r="M34" s="176" t="str">
        <f t="shared" si="0"/>
        <v>LO05</v>
      </c>
      <c r="N34" s="122"/>
    </row>
    <row r="35" spans="1:22" x14ac:dyDescent="0.25">
      <c r="A35" s="206"/>
      <c r="B35" s="167" t="s">
        <v>900</v>
      </c>
      <c r="C35" s="172" t="s">
        <v>173</v>
      </c>
      <c r="D35" s="167" t="s">
        <v>901</v>
      </c>
      <c r="E35" s="172"/>
      <c r="F35" s="172"/>
      <c r="G35" s="172"/>
      <c r="H35" s="172">
        <v>1</v>
      </c>
      <c r="I35" s="172"/>
      <c r="J35" s="172"/>
      <c r="K35" s="167"/>
      <c r="L35" s="170">
        <f t="shared" si="2"/>
        <v>1</v>
      </c>
      <c r="M35" s="171" t="str">
        <f t="shared" si="0"/>
        <v>LO08</v>
      </c>
    </row>
    <row r="36" spans="1:22" x14ac:dyDescent="0.25">
      <c r="A36" s="206"/>
      <c r="B36" s="173" t="s">
        <v>902</v>
      </c>
      <c r="C36" s="174" t="s">
        <v>166</v>
      </c>
      <c r="D36" s="173" t="s">
        <v>903</v>
      </c>
      <c r="E36" s="174"/>
      <c r="F36" s="174">
        <v>1</v>
      </c>
      <c r="G36" s="174"/>
      <c r="H36" s="174"/>
      <c r="I36" s="174"/>
      <c r="J36" s="174"/>
      <c r="K36" s="173"/>
      <c r="L36" s="175">
        <f t="shared" si="2"/>
        <v>1</v>
      </c>
      <c r="M36" s="176" t="str">
        <f t="shared" si="0"/>
        <v>MM12</v>
      </c>
      <c r="N36" s="122"/>
    </row>
    <row r="37" spans="1:22" x14ac:dyDescent="0.25">
      <c r="A37" s="206"/>
      <c r="B37" s="167" t="s">
        <v>287</v>
      </c>
      <c r="C37" s="172" t="s">
        <v>166</v>
      </c>
      <c r="D37" s="167" t="s">
        <v>288</v>
      </c>
      <c r="E37" s="172"/>
      <c r="F37" s="172">
        <v>1</v>
      </c>
      <c r="G37" s="172"/>
      <c r="H37" s="172"/>
      <c r="I37" s="172"/>
      <c r="J37" s="172"/>
      <c r="K37" s="167"/>
      <c r="L37" s="170">
        <f t="shared" si="2"/>
        <v>1</v>
      </c>
      <c r="M37" s="171" t="str">
        <f t="shared" si="0"/>
        <v>MM12</v>
      </c>
    </row>
    <row r="38" spans="1:22" x14ac:dyDescent="0.25">
      <c r="A38" s="206"/>
      <c r="B38" s="173" t="s">
        <v>35</v>
      </c>
      <c r="C38" s="174" t="s">
        <v>166</v>
      </c>
      <c r="D38" s="173" t="s">
        <v>36</v>
      </c>
      <c r="E38" s="174"/>
      <c r="F38" s="174"/>
      <c r="G38" s="174"/>
      <c r="H38" s="174">
        <v>1</v>
      </c>
      <c r="I38" s="174">
        <v>1</v>
      </c>
      <c r="J38" s="174"/>
      <c r="K38" s="173"/>
      <c r="L38" s="175">
        <f t="shared" si="2"/>
        <v>2</v>
      </c>
      <c r="M38" s="176" t="str">
        <f t="shared" si="0"/>
        <v>MM25</v>
      </c>
      <c r="N38" s="122"/>
    </row>
    <row r="39" spans="1:22" x14ac:dyDescent="0.25">
      <c r="A39" s="206"/>
      <c r="B39" s="167" t="s">
        <v>836</v>
      </c>
      <c r="C39" s="172" t="s">
        <v>166</v>
      </c>
      <c r="D39" s="167" t="s">
        <v>837</v>
      </c>
      <c r="E39" s="172"/>
      <c r="F39" s="172">
        <v>1</v>
      </c>
      <c r="G39" s="172"/>
      <c r="H39" s="172"/>
      <c r="I39" s="172"/>
      <c r="J39" s="172"/>
      <c r="K39" s="167"/>
      <c r="L39" s="170">
        <f t="shared" si="2"/>
        <v>1</v>
      </c>
      <c r="M39" s="171" t="str">
        <f t="shared" si="0"/>
        <v>MM99</v>
      </c>
    </row>
    <row r="40" spans="1:22" x14ac:dyDescent="0.25">
      <c r="A40" s="206"/>
      <c r="B40" s="173" t="s">
        <v>857</v>
      </c>
      <c r="C40" s="174" t="s">
        <v>166</v>
      </c>
      <c r="D40" s="173" t="s">
        <v>858</v>
      </c>
      <c r="E40" s="174">
        <v>1</v>
      </c>
      <c r="F40" s="174"/>
      <c r="G40" s="174"/>
      <c r="H40" s="174"/>
      <c r="I40" s="174"/>
      <c r="J40" s="174"/>
      <c r="K40" s="173"/>
      <c r="L40" s="175">
        <f t="shared" si="2"/>
        <v>1</v>
      </c>
      <c r="M40" s="176" t="str">
        <f t="shared" si="0"/>
        <v>OG03</v>
      </c>
      <c r="N40" s="122"/>
    </row>
    <row r="41" spans="1:22" x14ac:dyDescent="0.25">
      <c r="B41" s="167" t="s">
        <v>39</v>
      </c>
      <c r="C41" s="172" t="s">
        <v>173</v>
      </c>
      <c r="D41" s="167" t="s">
        <v>40</v>
      </c>
      <c r="E41" s="172">
        <v>2</v>
      </c>
      <c r="F41" s="172"/>
      <c r="G41" s="172"/>
      <c r="H41" s="172"/>
      <c r="I41" s="172"/>
      <c r="J41" s="172"/>
      <c r="K41" s="167"/>
      <c r="L41" s="170">
        <f t="shared" si="2"/>
        <v>2</v>
      </c>
      <c r="M41" s="171" t="str">
        <f t="shared" si="0"/>
        <v>OG04</v>
      </c>
    </row>
    <row r="42" spans="1:22" x14ac:dyDescent="0.25">
      <c r="B42" s="173" t="s">
        <v>41</v>
      </c>
      <c r="C42" s="174" t="s">
        <v>173</v>
      </c>
      <c r="D42" s="173" t="s">
        <v>42</v>
      </c>
      <c r="E42" s="174">
        <v>2</v>
      </c>
      <c r="F42" s="174">
        <v>1</v>
      </c>
      <c r="G42" s="174"/>
      <c r="H42" s="174">
        <v>2</v>
      </c>
      <c r="I42" s="174"/>
      <c r="J42" s="174">
        <v>1</v>
      </c>
      <c r="K42" s="167"/>
      <c r="L42" s="170">
        <f t="shared" si="2"/>
        <v>6</v>
      </c>
      <c r="M42" s="171" t="str">
        <f t="shared" si="0"/>
        <v>OG04</v>
      </c>
      <c r="Q42" s="276" t="s">
        <v>177</v>
      </c>
      <c r="R42" s="276"/>
      <c r="S42" s="276"/>
      <c r="T42" s="276"/>
      <c r="U42" s="277"/>
      <c r="V42" s="277"/>
    </row>
    <row r="43" spans="1:22" x14ac:dyDescent="0.25">
      <c r="B43" s="167" t="s">
        <v>906</v>
      </c>
      <c r="C43" s="172" t="s">
        <v>166</v>
      </c>
      <c r="D43" s="167" t="s">
        <v>907</v>
      </c>
      <c r="E43" s="172"/>
      <c r="F43" s="172">
        <v>1</v>
      </c>
      <c r="G43" s="172"/>
      <c r="H43" s="172"/>
      <c r="I43" s="172"/>
      <c r="J43" s="172"/>
      <c r="K43" s="167"/>
      <c r="L43" s="170">
        <f t="shared" si="2"/>
        <v>1</v>
      </c>
      <c r="M43" s="171" t="str">
        <f t="shared" si="0"/>
        <v>OG06</v>
      </c>
      <c r="Q43" s="342" t="s">
        <v>974</v>
      </c>
      <c r="R43" s="342"/>
      <c r="S43" s="342"/>
      <c r="T43" s="342"/>
      <c r="U43" s="342"/>
      <c r="V43" s="342"/>
    </row>
    <row r="44" spans="1:22" x14ac:dyDescent="0.25">
      <c r="B44" s="173" t="s">
        <v>904</v>
      </c>
      <c r="C44" s="174" t="s">
        <v>701</v>
      </c>
      <c r="D44" s="173" t="s">
        <v>905</v>
      </c>
      <c r="E44" s="174"/>
      <c r="F44" s="174"/>
      <c r="G44" s="174"/>
      <c r="H44" s="174"/>
      <c r="I44" s="174">
        <v>1</v>
      </c>
      <c r="J44" s="174"/>
      <c r="K44" s="173"/>
      <c r="L44" s="175">
        <f t="shared" si="2"/>
        <v>1</v>
      </c>
      <c r="M44" s="176" t="str">
        <f t="shared" si="0"/>
        <v>OH01</v>
      </c>
      <c r="N44" s="122"/>
      <c r="Q44" s="342"/>
      <c r="R44" s="342"/>
      <c r="S44" s="342"/>
      <c r="T44" s="342"/>
      <c r="U44" s="342"/>
      <c r="V44" s="342"/>
    </row>
    <row r="45" spans="1:22" x14ac:dyDescent="0.25">
      <c r="B45" s="167" t="s">
        <v>335</v>
      </c>
      <c r="C45" s="172" t="s">
        <v>173</v>
      </c>
      <c r="D45" s="167" t="s">
        <v>336</v>
      </c>
      <c r="E45" s="172"/>
      <c r="F45" s="172">
        <v>2</v>
      </c>
      <c r="G45" s="172"/>
      <c r="H45" s="172"/>
      <c r="I45" s="172">
        <v>1</v>
      </c>
      <c r="J45" s="172">
        <v>1</v>
      </c>
      <c r="K45" s="167"/>
      <c r="L45" s="170">
        <f t="shared" si="2"/>
        <v>4</v>
      </c>
      <c r="M45" s="171" t="str">
        <f t="shared" si="0"/>
        <v>OH01</v>
      </c>
      <c r="Q45" s="342"/>
      <c r="R45" s="342"/>
      <c r="S45" s="342"/>
      <c r="T45" s="342"/>
      <c r="U45" s="342"/>
      <c r="V45" s="342"/>
    </row>
    <row r="46" spans="1:22" x14ac:dyDescent="0.25">
      <c r="B46" s="173" t="s">
        <v>47</v>
      </c>
      <c r="C46" s="174" t="s">
        <v>171</v>
      </c>
      <c r="D46" s="173" t="s">
        <v>48</v>
      </c>
      <c r="E46" s="174">
        <v>2</v>
      </c>
      <c r="F46" s="174">
        <v>2</v>
      </c>
      <c r="G46" s="174">
        <v>2</v>
      </c>
      <c r="H46" s="174">
        <v>2</v>
      </c>
      <c r="I46" s="174">
        <v>1</v>
      </c>
      <c r="J46" s="174">
        <v>2</v>
      </c>
      <c r="K46" s="173"/>
      <c r="L46" s="175">
        <f t="shared" si="2"/>
        <v>11</v>
      </c>
      <c r="M46" s="176" t="str">
        <f t="shared" si="0"/>
        <v>OH06</v>
      </c>
      <c r="N46" s="122"/>
      <c r="Q46" s="342"/>
      <c r="R46" s="342"/>
      <c r="S46" s="342"/>
      <c r="T46" s="342"/>
      <c r="U46" s="342"/>
      <c r="V46" s="342"/>
    </row>
    <row r="47" spans="1:22" x14ac:dyDescent="0.25">
      <c r="B47" s="167" t="s">
        <v>49</v>
      </c>
      <c r="C47" s="172" t="s">
        <v>171</v>
      </c>
      <c r="D47" s="167" t="s">
        <v>50</v>
      </c>
      <c r="E47" s="172">
        <v>2</v>
      </c>
      <c r="F47" s="172">
        <v>2</v>
      </c>
      <c r="G47" s="172">
        <v>1</v>
      </c>
      <c r="H47" s="172">
        <v>2</v>
      </c>
      <c r="I47" s="172">
        <v>2</v>
      </c>
      <c r="J47" s="172">
        <v>2</v>
      </c>
      <c r="K47" s="167"/>
      <c r="L47" s="170">
        <f t="shared" si="2"/>
        <v>11</v>
      </c>
      <c r="M47" s="171" t="str">
        <f t="shared" si="0"/>
        <v>OH08</v>
      </c>
      <c r="Q47" s="342" t="s">
        <v>1004</v>
      </c>
      <c r="R47" s="342"/>
      <c r="S47" s="342"/>
      <c r="T47" s="342"/>
      <c r="U47" s="342"/>
      <c r="V47" s="342"/>
    </row>
    <row r="48" spans="1:22" x14ac:dyDescent="0.25">
      <c r="B48" s="173" t="s">
        <v>53</v>
      </c>
      <c r="C48" s="174" t="s">
        <v>173</v>
      </c>
      <c r="D48" s="173" t="s">
        <v>54</v>
      </c>
      <c r="E48" s="174">
        <v>1</v>
      </c>
      <c r="F48" s="174">
        <v>2</v>
      </c>
      <c r="G48" s="174">
        <v>1</v>
      </c>
      <c r="H48" s="174"/>
      <c r="I48" s="174"/>
      <c r="J48" s="174"/>
      <c r="K48" s="173"/>
      <c r="L48" s="175">
        <f t="shared" si="2"/>
        <v>4</v>
      </c>
      <c r="M48" s="176" t="str">
        <f t="shared" si="0"/>
        <v>OH08</v>
      </c>
      <c r="N48" s="122"/>
      <c r="Q48" s="342"/>
      <c r="R48" s="342"/>
      <c r="S48" s="342"/>
      <c r="T48" s="342"/>
      <c r="U48" s="342"/>
      <c r="V48" s="342"/>
    </row>
    <row r="49" spans="2:22" x14ac:dyDescent="0.25">
      <c r="B49" s="167" t="s">
        <v>55</v>
      </c>
      <c r="C49" s="172" t="s">
        <v>166</v>
      </c>
      <c r="D49" s="167" t="s">
        <v>56</v>
      </c>
      <c r="E49" s="172">
        <v>2</v>
      </c>
      <c r="F49" s="172">
        <v>2</v>
      </c>
      <c r="G49" s="172">
        <v>1</v>
      </c>
      <c r="H49" s="172">
        <v>2</v>
      </c>
      <c r="I49" s="172">
        <v>2</v>
      </c>
      <c r="J49" s="172">
        <v>2</v>
      </c>
      <c r="K49" s="167"/>
      <c r="L49" s="170">
        <f t="shared" si="2"/>
        <v>11</v>
      </c>
      <c r="M49" s="171" t="str">
        <f t="shared" si="0"/>
        <v>OH08</v>
      </c>
      <c r="Q49" s="342"/>
      <c r="R49" s="342"/>
      <c r="S49" s="342"/>
      <c r="T49" s="342"/>
      <c r="U49" s="342"/>
      <c r="V49" s="342"/>
    </row>
    <row r="50" spans="2:22" x14ac:dyDescent="0.25">
      <c r="B50" s="173" t="s">
        <v>59</v>
      </c>
      <c r="C50" s="174" t="s">
        <v>173</v>
      </c>
      <c r="D50" s="173" t="s">
        <v>60</v>
      </c>
      <c r="E50" s="174">
        <v>2</v>
      </c>
      <c r="F50" s="174">
        <v>1</v>
      </c>
      <c r="G50" s="174"/>
      <c r="H50" s="174"/>
      <c r="I50" s="174"/>
      <c r="J50" s="174"/>
      <c r="K50" s="173"/>
      <c r="L50" s="175">
        <f t="shared" si="2"/>
        <v>3</v>
      </c>
      <c r="M50" s="176" t="str">
        <f t="shared" si="0"/>
        <v>OH08</v>
      </c>
      <c r="N50" s="122"/>
      <c r="Q50" s="342"/>
      <c r="R50" s="342"/>
      <c r="S50" s="342"/>
      <c r="T50" s="342"/>
      <c r="U50" s="342"/>
      <c r="V50" s="342"/>
    </row>
    <row r="51" spans="2:22" x14ac:dyDescent="0.25">
      <c r="B51" s="167" t="s">
        <v>943</v>
      </c>
      <c r="C51" s="172" t="s">
        <v>166</v>
      </c>
      <c r="D51" s="167" t="s">
        <v>944</v>
      </c>
      <c r="E51" s="172"/>
      <c r="F51" s="172"/>
      <c r="G51" s="172"/>
      <c r="H51" s="172"/>
      <c r="I51" s="172"/>
      <c r="J51" s="172">
        <v>1</v>
      </c>
      <c r="K51" s="167"/>
      <c r="L51" s="170">
        <f t="shared" si="2"/>
        <v>1</v>
      </c>
      <c r="M51" s="171" t="str">
        <f t="shared" si="0"/>
        <v>OH09</v>
      </c>
      <c r="Q51" s="342" t="s">
        <v>975</v>
      </c>
      <c r="R51" s="343"/>
      <c r="S51" s="343"/>
      <c r="T51" s="343"/>
      <c r="U51" s="343"/>
      <c r="V51" s="343"/>
    </row>
    <row r="52" spans="2:22" x14ac:dyDescent="0.25">
      <c r="B52" s="173" t="s">
        <v>878</v>
      </c>
      <c r="C52" s="174" t="s">
        <v>834</v>
      </c>
      <c r="D52" s="173" t="s">
        <v>879</v>
      </c>
      <c r="E52" s="174"/>
      <c r="F52" s="174"/>
      <c r="G52" s="174">
        <v>1</v>
      </c>
      <c r="H52" s="174"/>
      <c r="I52" s="174"/>
      <c r="J52" s="174"/>
      <c r="K52" s="173"/>
      <c r="L52" s="175">
        <f t="shared" si="2"/>
        <v>1</v>
      </c>
      <c r="M52" s="176" t="str">
        <f t="shared" si="0"/>
        <v>OH09</v>
      </c>
      <c r="N52" s="122"/>
      <c r="Q52" s="343"/>
      <c r="R52" s="343"/>
      <c r="S52" s="343"/>
      <c r="T52" s="343"/>
      <c r="U52" s="343"/>
      <c r="V52" s="343"/>
    </row>
    <row r="53" spans="2:22" x14ac:dyDescent="0.25">
      <c r="B53" s="167" t="s">
        <v>973</v>
      </c>
      <c r="C53" s="172" t="s">
        <v>166</v>
      </c>
      <c r="D53" s="167" t="s">
        <v>152</v>
      </c>
      <c r="E53" s="172"/>
      <c r="F53" s="172"/>
      <c r="G53" s="172">
        <v>2</v>
      </c>
      <c r="H53" s="172"/>
      <c r="I53" s="172">
        <v>1</v>
      </c>
      <c r="J53" s="172"/>
      <c r="K53" s="167"/>
      <c r="L53" s="170">
        <f t="shared" si="2"/>
        <v>3</v>
      </c>
      <c r="M53" s="171" t="str">
        <f t="shared" si="0"/>
        <v>OH11</v>
      </c>
      <c r="Q53" s="343"/>
      <c r="R53" s="343"/>
      <c r="S53" s="343"/>
      <c r="T53" s="343"/>
      <c r="U53" s="343"/>
      <c r="V53" s="343"/>
    </row>
    <row r="54" spans="2:22" x14ac:dyDescent="0.25">
      <c r="B54" s="173" t="s">
        <v>351</v>
      </c>
      <c r="C54" s="174" t="s">
        <v>173</v>
      </c>
      <c r="D54" s="173" t="s">
        <v>352</v>
      </c>
      <c r="E54" s="174">
        <v>2</v>
      </c>
      <c r="F54" s="174"/>
      <c r="G54" s="174"/>
      <c r="H54" s="174"/>
      <c r="I54" s="174"/>
      <c r="J54" s="174"/>
      <c r="K54" s="173"/>
      <c r="L54" s="175">
        <f t="shared" si="2"/>
        <v>2</v>
      </c>
      <c r="M54" s="176" t="str">
        <f t="shared" si="0"/>
        <v>OH99</v>
      </c>
      <c r="N54" s="122"/>
      <c r="Q54" s="343"/>
      <c r="R54" s="343"/>
      <c r="S54" s="343"/>
      <c r="T54" s="343"/>
      <c r="U54" s="343"/>
      <c r="V54" s="343"/>
    </row>
    <row r="55" spans="2:22" x14ac:dyDescent="0.25">
      <c r="B55" s="167" t="s">
        <v>61</v>
      </c>
      <c r="C55" s="172" t="s">
        <v>171</v>
      </c>
      <c r="D55" s="167" t="s">
        <v>62</v>
      </c>
      <c r="E55" s="172"/>
      <c r="F55" s="172">
        <v>2</v>
      </c>
      <c r="G55" s="172"/>
      <c r="H55" s="172"/>
      <c r="I55" s="172"/>
      <c r="J55" s="172"/>
      <c r="K55" s="167"/>
      <c r="L55" s="170">
        <f t="shared" si="2"/>
        <v>2</v>
      </c>
      <c r="M55" s="171" t="str">
        <f t="shared" si="0"/>
        <v>OJ11</v>
      </c>
      <c r="Q55" s="338"/>
      <c r="R55" s="338"/>
      <c r="S55" s="338"/>
      <c r="T55" s="338"/>
      <c r="U55" s="338"/>
      <c r="V55" s="338"/>
    </row>
    <row r="56" spans="2:22" x14ac:dyDescent="0.25">
      <c r="B56" s="173" t="s">
        <v>947</v>
      </c>
      <c r="C56" s="174" t="s">
        <v>851</v>
      </c>
      <c r="D56" s="173" t="s">
        <v>948</v>
      </c>
      <c r="E56" s="174"/>
      <c r="F56" s="174">
        <v>2</v>
      </c>
      <c r="G56" s="174">
        <v>2</v>
      </c>
      <c r="H56" s="174">
        <v>2</v>
      </c>
      <c r="I56" s="174">
        <v>2</v>
      </c>
      <c r="J56" s="174">
        <v>2</v>
      </c>
      <c r="K56" s="173"/>
      <c r="L56" s="175">
        <f t="shared" si="2"/>
        <v>10</v>
      </c>
      <c r="M56" s="176" t="str">
        <f t="shared" si="0"/>
        <v>OJ11</v>
      </c>
      <c r="N56" s="122"/>
      <c r="Q56" s="338"/>
      <c r="R56" s="338"/>
      <c r="S56" s="338"/>
      <c r="T56" s="338"/>
      <c r="U56" s="338"/>
      <c r="V56" s="338"/>
    </row>
    <row r="57" spans="2:22" x14ac:dyDescent="0.25">
      <c r="B57" s="167" t="s">
        <v>63</v>
      </c>
      <c r="C57" s="172" t="s">
        <v>173</v>
      </c>
      <c r="D57" s="167" t="s">
        <v>64</v>
      </c>
      <c r="E57" s="172">
        <v>2</v>
      </c>
      <c r="F57" s="172"/>
      <c r="G57" s="172">
        <v>1</v>
      </c>
      <c r="H57" s="172">
        <v>2</v>
      </c>
      <c r="I57" s="172"/>
      <c r="J57" s="172"/>
      <c r="K57" s="167"/>
      <c r="L57" s="170">
        <f t="shared" si="2"/>
        <v>5</v>
      </c>
      <c r="M57" s="171" t="str">
        <f t="shared" si="0"/>
        <v>OJ13</v>
      </c>
      <c r="Q57" s="338"/>
      <c r="R57" s="338"/>
      <c r="S57" s="338"/>
      <c r="T57" s="338"/>
      <c r="U57" s="338"/>
      <c r="V57" s="338"/>
    </row>
    <row r="58" spans="2:22" x14ac:dyDescent="0.25">
      <c r="B58" s="173" t="s">
        <v>910</v>
      </c>
      <c r="C58" s="174" t="s">
        <v>173</v>
      </c>
      <c r="D58" s="173" t="s">
        <v>911</v>
      </c>
      <c r="E58" s="174">
        <v>1</v>
      </c>
      <c r="F58" s="174"/>
      <c r="G58" s="174"/>
      <c r="H58" s="174"/>
      <c r="I58" s="174">
        <v>1</v>
      </c>
      <c r="J58" s="174">
        <v>1</v>
      </c>
      <c r="K58" s="173"/>
      <c r="L58" s="175">
        <f t="shared" si="2"/>
        <v>3</v>
      </c>
      <c r="M58" s="176" t="str">
        <f t="shared" si="0"/>
        <v>OJ31</v>
      </c>
      <c r="N58" s="122"/>
      <c r="Q58" s="338"/>
      <c r="R58" s="338"/>
      <c r="S58" s="338"/>
      <c r="T58" s="338"/>
      <c r="U58" s="338"/>
      <c r="V58" s="338"/>
    </row>
    <row r="59" spans="2:22" x14ac:dyDescent="0.25">
      <c r="B59" s="167" t="s">
        <v>876</v>
      </c>
      <c r="C59" s="172" t="s">
        <v>851</v>
      </c>
      <c r="D59" s="167" t="s">
        <v>877</v>
      </c>
      <c r="E59" s="172"/>
      <c r="F59" s="172">
        <v>2</v>
      </c>
      <c r="G59" s="172">
        <v>1</v>
      </c>
      <c r="H59" s="172"/>
      <c r="I59" s="172"/>
      <c r="J59" s="172"/>
      <c r="K59" s="167"/>
      <c r="L59" s="170">
        <f t="shared" si="2"/>
        <v>3</v>
      </c>
      <c r="M59" s="171" t="str">
        <f t="shared" si="0"/>
        <v>OJ31</v>
      </c>
    </row>
    <row r="60" spans="2:22" x14ac:dyDescent="0.25">
      <c r="B60" s="173" t="s">
        <v>65</v>
      </c>
      <c r="C60" s="174" t="s">
        <v>176</v>
      </c>
      <c r="D60" s="173" t="s">
        <v>66</v>
      </c>
      <c r="E60" s="174">
        <v>1</v>
      </c>
      <c r="F60" s="174">
        <v>2</v>
      </c>
      <c r="G60" s="174"/>
      <c r="H60" s="174"/>
      <c r="I60" s="174">
        <v>2</v>
      </c>
      <c r="J60" s="174">
        <v>2</v>
      </c>
      <c r="K60" s="173"/>
      <c r="L60" s="175">
        <f t="shared" si="2"/>
        <v>7</v>
      </c>
      <c r="M60" s="176" t="str">
        <f t="shared" si="0"/>
        <v>OJ31</v>
      </c>
      <c r="N60" s="122"/>
    </row>
    <row r="61" spans="2:22" x14ac:dyDescent="0.25">
      <c r="B61" s="167" t="s">
        <v>934</v>
      </c>
      <c r="C61" s="172" t="s">
        <v>166</v>
      </c>
      <c r="D61" s="167" t="s">
        <v>935</v>
      </c>
      <c r="E61" s="172"/>
      <c r="F61" s="172"/>
      <c r="G61" s="172"/>
      <c r="H61" s="172"/>
      <c r="I61" s="172">
        <v>1</v>
      </c>
      <c r="J61" s="172"/>
      <c r="K61" s="167"/>
      <c r="L61" s="170">
        <f t="shared" si="2"/>
        <v>1</v>
      </c>
      <c r="M61" s="171" t="str">
        <f t="shared" si="0"/>
        <v>OJ31</v>
      </c>
    </row>
    <row r="62" spans="2:22" x14ac:dyDescent="0.25">
      <c r="B62" s="173" t="s">
        <v>67</v>
      </c>
      <c r="C62" s="174" t="s">
        <v>171</v>
      </c>
      <c r="D62" s="173" t="s">
        <v>68</v>
      </c>
      <c r="E62" s="174"/>
      <c r="F62" s="174">
        <v>2</v>
      </c>
      <c r="G62" s="174">
        <v>2</v>
      </c>
      <c r="H62" s="174"/>
      <c r="I62" s="174"/>
      <c r="J62" s="174">
        <v>1</v>
      </c>
      <c r="K62" s="173"/>
      <c r="L62" s="175">
        <f t="shared" si="2"/>
        <v>5</v>
      </c>
      <c r="M62" s="176" t="str">
        <f t="shared" si="0"/>
        <v>OJ31</v>
      </c>
      <c r="N62" s="122"/>
    </row>
    <row r="63" spans="2:22" x14ac:dyDescent="0.25">
      <c r="B63" s="167" t="s">
        <v>908</v>
      </c>
      <c r="C63" s="172" t="s">
        <v>851</v>
      </c>
      <c r="D63" s="167" t="s">
        <v>909</v>
      </c>
      <c r="E63" s="172"/>
      <c r="F63" s="172"/>
      <c r="G63" s="172">
        <v>2</v>
      </c>
      <c r="H63" s="172"/>
      <c r="I63" s="172">
        <v>1</v>
      </c>
      <c r="J63" s="172"/>
      <c r="K63" s="167"/>
      <c r="L63" s="170">
        <f t="shared" si="2"/>
        <v>3</v>
      </c>
      <c r="M63" s="171" t="str">
        <f t="shared" si="0"/>
        <v>OJ31</v>
      </c>
    </row>
    <row r="64" spans="2:22" x14ac:dyDescent="0.25">
      <c r="B64" s="173" t="s">
        <v>71</v>
      </c>
      <c r="C64" s="174" t="s">
        <v>171</v>
      </c>
      <c r="D64" s="173" t="s">
        <v>72</v>
      </c>
      <c r="E64" s="174"/>
      <c r="F64" s="174"/>
      <c r="G64" s="174"/>
      <c r="H64" s="174"/>
      <c r="I64" s="174"/>
      <c r="J64" s="174">
        <v>2</v>
      </c>
      <c r="K64" s="173"/>
      <c r="L64" s="175">
        <f t="shared" si="2"/>
        <v>2</v>
      </c>
      <c r="M64" s="176" t="str">
        <f t="shared" si="0"/>
        <v>OJ61</v>
      </c>
      <c r="N64" s="122"/>
    </row>
    <row r="65" spans="2:14" x14ac:dyDescent="0.25">
      <c r="B65" s="167" t="s">
        <v>864</v>
      </c>
      <c r="C65" s="172" t="s">
        <v>166</v>
      </c>
      <c r="D65" s="167" t="s">
        <v>865</v>
      </c>
      <c r="E65" s="172"/>
      <c r="F65" s="172">
        <v>2</v>
      </c>
      <c r="G65" s="172"/>
      <c r="H65" s="172"/>
      <c r="I65" s="172"/>
      <c r="J65" s="172"/>
      <c r="K65" s="167"/>
      <c r="L65" s="170">
        <f t="shared" si="2"/>
        <v>2</v>
      </c>
      <c r="M65" s="171" t="str">
        <f t="shared" si="0"/>
        <v>OJ61</v>
      </c>
    </row>
    <row r="66" spans="2:14" x14ac:dyDescent="0.25">
      <c r="B66" s="173" t="s">
        <v>926</v>
      </c>
      <c r="C66" s="174" t="s">
        <v>851</v>
      </c>
      <c r="D66" s="173" t="s">
        <v>927</v>
      </c>
      <c r="E66" s="174">
        <v>1</v>
      </c>
      <c r="F66" s="174">
        <v>2</v>
      </c>
      <c r="G66" s="174">
        <v>2</v>
      </c>
      <c r="H66" s="174"/>
      <c r="I66" s="174">
        <v>2</v>
      </c>
      <c r="J66" s="174">
        <v>1</v>
      </c>
      <c r="K66" s="173"/>
      <c r="L66" s="175">
        <f t="shared" si="2"/>
        <v>8</v>
      </c>
      <c r="M66" s="176" t="str">
        <f t="shared" si="0"/>
        <v>OJ61</v>
      </c>
      <c r="N66" s="122"/>
    </row>
    <row r="67" spans="2:14" x14ac:dyDescent="0.25">
      <c r="B67" s="167" t="s">
        <v>373</v>
      </c>
      <c r="C67" s="172" t="s">
        <v>166</v>
      </c>
      <c r="D67" s="167" t="s">
        <v>374</v>
      </c>
      <c r="E67" s="172">
        <v>2</v>
      </c>
      <c r="F67" s="172">
        <v>2</v>
      </c>
      <c r="G67" s="172"/>
      <c r="H67" s="172">
        <v>2</v>
      </c>
      <c r="I67" s="172">
        <v>2</v>
      </c>
      <c r="J67" s="172"/>
      <c r="K67" s="167" t="s">
        <v>175</v>
      </c>
      <c r="L67" s="170"/>
      <c r="M67" s="171"/>
    </row>
    <row r="68" spans="2:14" x14ac:dyDescent="0.25">
      <c r="B68" s="173" t="s">
        <v>73</v>
      </c>
      <c r="C68" s="174" t="s">
        <v>173</v>
      </c>
      <c r="D68" s="173" t="s">
        <v>74</v>
      </c>
      <c r="E68" s="174">
        <v>2</v>
      </c>
      <c r="F68" s="174">
        <v>2</v>
      </c>
      <c r="G68" s="174">
        <v>2</v>
      </c>
      <c r="H68" s="174">
        <v>2</v>
      </c>
      <c r="I68" s="174">
        <v>2</v>
      </c>
      <c r="J68" s="174">
        <v>2</v>
      </c>
      <c r="K68" s="173"/>
      <c r="L68" s="175">
        <f t="shared" si="2"/>
        <v>12</v>
      </c>
      <c r="M68" s="176" t="str">
        <f t="shared" ref="M68:M84" si="3">LEFT(D68,4)</f>
        <v>OP02</v>
      </c>
      <c r="N68" s="122"/>
    </row>
    <row r="69" spans="2:14" x14ac:dyDescent="0.25">
      <c r="B69" s="167" t="s">
        <v>75</v>
      </c>
      <c r="C69" s="172" t="s">
        <v>171</v>
      </c>
      <c r="D69" s="167" t="s">
        <v>76</v>
      </c>
      <c r="E69" s="172"/>
      <c r="F69" s="172"/>
      <c r="G69" s="172"/>
      <c r="H69" s="172">
        <v>1</v>
      </c>
      <c r="I69" s="172"/>
      <c r="J69" s="172"/>
      <c r="K69" s="167"/>
      <c r="L69" s="170">
        <f t="shared" si="2"/>
        <v>1</v>
      </c>
      <c r="M69" s="171" t="str">
        <f t="shared" si="3"/>
        <v>OR25</v>
      </c>
    </row>
    <row r="70" spans="2:14" x14ac:dyDescent="0.25">
      <c r="B70" s="173" t="s">
        <v>932</v>
      </c>
      <c r="C70" s="174" t="s">
        <v>851</v>
      </c>
      <c r="D70" s="173" t="s">
        <v>933</v>
      </c>
      <c r="E70" s="174"/>
      <c r="F70" s="174"/>
      <c r="G70" s="174">
        <v>2</v>
      </c>
      <c r="H70" s="174"/>
      <c r="I70" s="174">
        <v>2</v>
      </c>
      <c r="J70" s="174">
        <v>2</v>
      </c>
      <c r="K70" s="173"/>
      <c r="L70" s="175">
        <f t="shared" si="2"/>
        <v>6</v>
      </c>
      <c r="M70" s="176" t="str">
        <f t="shared" si="3"/>
        <v>OT02</v>
      </c>
      <c r="N70" s="122"/>
    </row>
    <row r="71" spans="2:14" x14ac:dyDescent="0.25">
      <c r="B71" s="167" t="s">
        <v>898</v>
      </c>
      <c r="C71" s="172" t="s">
        <v>166</v>
      </c>
      <c r="D71" s="167" t="s">
        <v>899</v>
      </c>
      <c r="E71" s="172"/>
      <c r="F71" s="172"/>
      <c r="G71" s="172"/>
      <c r="H71" s="172"/>
      <c r="I71" s="172"/>
      <c r="J71" s="172">
        <v>1</v>
      </c>
      <c r="K71" s="167"/>
      <c r="L71" s="170">
        <f t="shared" si="2"/>
        <v>1</v>
      </c>
      <c r="M71" s="171" t="str">
        <f t="shared" si="3"/>
        <v>QC09</v>
      </c>
    </row>
    <row r="72" spans="2:14" x14ac:dyDescent="0.25">
      <c r="B72" s="173" t="s">
        <v>79</v>
      </c>
      <c r="C72" s="174" t="s">
        <v>173</v>
      </c>
      <c r="D72" s="173" t="s">
        <v>80</v>
      </c>
      <c r="E72" s="174">
        <v>1</v>
      </c>
      <c r="F72" s="174"/>
      <c r="G72" s="174"/>
      <c r="H72" s="174"/>
      <c r="I72" s="174"/>
      <c r="J72" s="174"/>
      <c r="K72" s="173"/>
      <c r="L72" s="175">
        <f t="shared" si="2"/>
        <v>1</v>
      </c>
      <c r="M72" s="176" t="str">
        <f t="shared" si="3"/>
        <v>QC09</v>
      </c>
      <c r="N72" s="122"/>
    </row>
    <row r="73" spans="2:14" x14ac:dyDescent="0.25">
      <c r="B73" s="167" t="s">
        <v>838</v>
      </c>
      <c r="C73" s="172" t="s">
        <v>166</v>
      </c>
      <c r="D73" s="167" t="s">
        <v>839</v>
      </c>
      <c r="E73" s="172"/>
      <c r="F73" s="172">
        <v>1</v>
      </c>
      <c r="G73" s="172"/>
      <c r="H73" s="172"/>
      <c r="I73" s="172"/>
      <c r="J73" s="172"/>
      <c r="K73" s="167"/>
      <c r="L73" s="170">
        <f t="shared" si="2"/>
        <v>1</v>
      </c>
      <c r="M73" s="171" t="str">
        <f t="shared" si="3"/>
        <v>QC09</v>
      </c>
    </row>
    <row r="74" spans="2:14" x14ac:dyDescent="0.25">
      <c r="B74" s="173" t="s">
        <v>385</v>
      </c>
      <c r="C74" s="174" t="s">
        <v>173</v>
      </c>
      <c r="D74" s="173" t="s">
        <v>386</v>
      </c>
      <c r="E74" s="174"/>
      <c r="F74" s="174"/>
      <c r="G74" s="174"/>
      <c r="H74" s="174"/>
      <c r="I74" s="174">
        <v>1</v>
      </c>
      <c r="J74" s="174"/>
      <c r="K74" s="173"/>
      <c r="L74" s="175">
        <f t="shared" si="2"/>
        <v>1</v>
      </c>
      <c r="M74" s="176" t="str">
        <f t="shared" si="3"/>
        <v>QC09</v>
      </c>
      <c r="N74" s="122"/>
    </row>
    <row r="75" spans="2:14" x14ac:dyDescent="0.25">
      <c r="B75" s="167" t="s">
        <v>81</v>
      </c>
      <c r="C75" s="172" t="s">
        <v>173</v>
      </c>
      <c r="D75" s="167" t="s">
        <v>82</v>
      </c>
      <c r="E75" s="172">
        <v>2</v>
      </c>
      <c r="F75" s="172">
        <v>1</v>
      </c>
      <c r="G75" s="172"/>
      <c r="H75" s="172">
        <v>2</v>
      </c>
      <c r="I75" s="172">
        <v>2</v>
      </c>
      <c r="J75" s="172"/>
      <c r="K75" s="167"/>
      <c r="L75" s="170">
        <f t="shared" si="2"/>
        <v>7</v>
      </c>
      <c r="M75" s="171" t="str">
        <f t="shared" si="3"/>
        <v>QC09</v>
      </c>
    </row>
    <row r="76" spans="2:14" x14ac:dyDescent="0.25">
      <c r="B76" s="173" t="s">
        <v>918</v>
      </c>
      <c r="C76" s="174" t="s">
        <v>166</v>
      </c>
      <c r="D76" s="173" t="s">
        <v>919</v>
      </c>
      <c r="E76" s="174"/>
      <c r="F76" s="174"/>
      <c r="G76" s="174">
        <v>2</v>
      </c>
      <c r="H76" s="174"/>
      <c r="I76" s="174"/>
      <c r="J76" s="174"/>
      <c r="K76" s="173"/>
      <c r="L76" s="175">
        <f t="shared" ref="L76:L84" si="4">SUM(E76:K76)</f>
        <v>2</v>
      </c>
      <c r="M76" s="176" t="str">
        <f t="shared" si="3"/>
        <v>QC09</v>
      </c>
      <c r="N76" s="122"/>
    </row>
    <row r="77" spans="2:14" x14ac:dyDescent="0.25">
      <c r="B77" s="167" t="s">
        <v>85</v>
      </c>
      <c r="C77" s="172" t="s">
        <v>173</v>
      </c>
      <c r="D77" s="167" t="s">
        <v>86</v>
      </c>
      <c r="E77" s="172"/>
      <c r="F77" s="172"/>
      <c r="G77" s="172"/>
      <c r="H77" s="172"/>
      <c r="I77" s="172">
        <v>2</v>
      </c>
      <c r="J77" s="172">
        <v>1</v>
      </c>
      <c r="K77" s="167"/>
      <c r="L77" s="170">
        <f t="shared" si="4"/>
        <v>3</v>
      </c>
      <c r="M77" s="171" t="str">
        <f t="shared" si="3"/>
        <v>QC09</v>
      </c>
    </row>
    <row r="78" spans="2:14" x14ac:dyDescent="0.25">
      <c r="B78" s="173" t="s">
        <v>842</v>
      </c>
      <c r="C78" s="174" t="s">
        <v>173</v>
      </c>
      <c r="D78" s="173" t="s">
        <v>843</v>
      </c>
      <c r="E78" s="174"/>
      <c r="F78" s="174"/>
      <c r="G78" s="174"/>
      <c r="H78" s="174"/>
      <c r="I78" s="174">
        <v>2</v>
      </c>
      <c r="J78" s="174"/>
      <c r="K78" s="173"/>
      <c r="L78" s="175">
        <f t="shared" si="4"/>
        <v>2</v>
      </c>
      <c r="M78" s="176" t="str">
        <f t="shared" si="3"/>
        <v>QC11</v>
      </c>
      <c r="N78" s="122"/>
    </row>
    <row r="79" spans="2:14" x14ac:dyDescent="0.25">
      <c r="B79" s="167" t="s">
        <v>87</v>
      </c>
      <c r="C79" s="172" t="s">
        <v>171</v>
      </c>
      <c r="D79" s="167" t="s">
        <v>88</v>
      </c>
      <c r="E79" s="172">
        <v>1</v>
      </c>
      <c r="F79" s="172">
        <v>2</v>
      </c>
      <c r="G79" s="172">
        <v>1</v>
      </c>
      <c r="H79" s="172">
        <v>1</v>
      </c>
      <c r="I79" s="172"/>
      <c r="J79" s="172">
        <v>1</v>
      </c>
      <c r="K79" s="167"/>
      <c r="L79" s="170">
        <f t="shared" si="4"/>
        <v>6</v>
      </c>
      <c r="M79" s="171" t="str">
        <f t="shared" si="3"/>
        <v>QC11</v>
      </c>
    </row>
    <row r="80" spans="2:14" x14ac:dyDescent="0.25">
      <c r="B80" s="173" t="s">
        <v>89</v>
      </c>
      <c r="C80" s="174" t="s">
        <v>171</v>
      </c>
      <c r="D80" s="173" t="s">
        <v>90</v>
      </c>
      <c r="E80" s="174">
        <v>1</v>
      </c>
      <c r="F80" s="174">
        <v>2</v>
      </c>
      <c r="G80" s="174"/>
      <c r="H80" s="174"/>
      <c r="I80" s="174"/>
      <c r="J80" s="174"/>
      <c r="K80" s="173"/>
      <c r="L80" s="175">
        <f t="shared" si="4"/>
        <v>3</v>
      </c>
      <c r="M80" s="176" t="str">
        <f t="shared" si="3"/>
        <v>QC11</v>
      </c>
      <c r="N80" s="122"/>
    </row>
    <row r="81" spans="1:27" x14ac:dyDescent="0.25">
      <c r="B81" s="167" t="s">
        <v>882</v>
      </c>
      <c r="C81" s="172" t="s">
        <v>166</v>
      </c>
      <c r="D81" s="167" t="s">
        <v>883</v>
      </c>
      <c r="E81" s="172"/>
      <c r="F81" s="172"/>
      <c r="G81" s="172"/>
      <c r="H81" s="172"/>
      <c r="I81" s="172">
        <v>1</v>
      </c>
      <c r="J81" s="172"/>
      <c r="K81" s="167"/>
      <c r="L81" s="170">
        <f t="shared" si="4"/>
        <v>1</v>
      </c>
      <c r="M81" s="171" t="str">
        <f t="shared" si="3"/>
        <v>QC11</v>
      </c>
      <c r="P81" s="92"/>
      <c r="Q81" s="92"/>
      <c r="R81" s="92"/>
      <c r="S81" s="92"/>
      <c r="T81" s="92"/>
      <c r="U81" s="92"/>
      <c r="V81" s="92"/>
    </row>
    <row r="82" spans="1:27" x14ac:dyDescent="0.25">
      <c r="B82" s="173" t="s">
        <v>951</v>
      </c>
      <c r="C82" s="174" t="s">
        <v>700</v>
      </c>
      <c r="D82" s="173" t="s">
        <v>952</v>
      </c>
      <c r="E82" s="174"/>
      <c r="F82" s="174"/>
      <c r="G82" s="174"/>
      <c r="H82" s="174"/>
      <c r="I82" s="174">
        <v>1</v>
      </c>
      <c r="J82" s="174"/>
      <c r="K82" s="173"/>
      <c r="L82" s="175">
        <f t="shared" si="4"/>
        <v>1</v>
      </c>
      <c r="M82" s="176" t="str">
        <f t="shared" si="3"/>
        <v>QD01</v>
      </c>
      <c r="N82" s="122"/>
      <c r="P82" s="92"/>
      <c r="Q82" s="92"/>
      <c r="R82" s="92"/>
      <c r="S82" s="92"/>
      <c r="T82" s="92"/>
      <c r="U82" s="92"/>
      <c r="V82" s="92"/>
    </row>
    <row r="83" spans="1:27" x14ac:dyDescent="0.25">
      <c r="B83" s="167" t="s">
        <v>844</v>
      </c>
      <c r="C83" s="172" t="s">
        <v>173</v>
      </c>
      <c r="D83" s="167" t="s">
        <v>845</v>
      </c>
      <c r="E83" s="172"/>
      <c r="F83" s="172"/>
      <c r="G83" s="172">
        <v>2</v>
      </c>
      <c r="H83" s="172"/>
      <c r="I83" s="172"/>
      <c r="J83" s="172"/>
      <c r="K83" s="167"/>
      <c r="L83" s="170">
        <f t="shared" si="4"/>
        <v>2</v>
      </c>
      <c r="M83" s="171" t="str">
        <f t="shared" si="3"/>
        <v>QD09</v>
      </c>
      <c r="P83" s="92"/>
      <c r="Q83" s="92"/>
      <c r="R83" s="92"/>
      <c r="S83" s="92"/>
      <c r="T83" s="92"/>
      <c r="U83" s="92"/>
      <c r="V83" s="92"/>
    </row>
    <row r="84" spans="1:27" x14ac:dyDescent="0.25">
      <c r="B84" s="173" t="s">
        <v>97</v>
      </c>
      <c r="C84" s="174" t="s">
        <v>173</v>
      </c>
      <c r="D84" s="173" t="s">
        <v>98</v>
      </c>
      <c r="E84" s="174">
        <v>2</v>
      </c>
      <c r="F84" s="174">
        <v>2</v>
      </c>
      <c r="G84" s="174">
        <v>2</v>
      </c>
      <c r="H84" s="174">
        <v>2</v>
      </c>
      <c r="I84" s="174">
        <v>2</v>
      </c>
      <c r="J84" s="174">
        <v>2</v>
      </c>
      <c r="K84" s="173"/>
      <c r="L84" s="175">
        <f t="shared" si="4"/>
        <v>12</v>
      </c>
      <c r="M84" s="176" t="str">
        <f t="shared" si="3"/>
        <v>QD09</v>
      </c>
      <c r="N84" s="122"/>
      <c r="P84" s="92"/>
      <c r="Q84" s="92"/>
      <c r="R84" s="92"/>
      <c r="S84" s="92"/>
      <c r="T84" s="92"/>
      <c r="U84" s="92"/>
      <c r="V84" s="92"/>
    </row>
    <row r="85" spans="1:27" x14ac:dyDescent="0.25">
      <c r="B85" s="167" t="s">
        <v>99</v>
      </c>
      <c r="C85" s="172" t="s">
        <v>173</v>
      </c>
      <c r="D85" s="167" t="s">
        <v>100</v>
      </c>
      <c r="E85" s="172">
        <v>1</v>
      </c>
      <c r="F85" s="172">
        <v>1</v>
      </c>
      <c r="G85" s="172"/>
      <c r="H85" s="172">
        <v>1</v>
      </c>
      <c r="I85" s="172">
        <v>1</v>
      </c>
      <c r="J85" s="172"/>
      <c r="K85" s="167"/>
      <c r="L85" s="170"/>
      <c r="M85" s="171"/>
      <c r="P85" s="92"/>
      <c r="Q85" s="92"/>
      <c r="R85" s="92"/>
      <c r="S85" s="92"/>
      <c r="T85" s="92"/>
      <c r="U85" s="92"/>
      <c r="V85" s="92"/>
      <c r="AA85" s="46"/>
    </row>
    <row r="86" spans="1:27" s="93" customFormat="1" x14ac:dyDescent="0.25">
      <c r="A86" s="64"/>
      <c r="B86" s="173" t="s">
        <v>916</v>
      </c>
      <c r="C86" s="174" t="s">
        <v>166</v>
      </c>
      <c r="D86" s="173" t="s">
        <v>917</v>
      </c>
      <c r="E86" s="174"/>
      <c r="F86" s="174"/>
      <c r="G86" s="174">
        <v>2</v>
      </c>
      <c r="H86" s="174"/>
      <c r="I86" s="174"/>
      <c r="J86" s="174"/>
      <c r="K86" s="173"/>
      <c r="L86" s="175"/>
      <c r="M86" s="176"/>
      <c r="N86" s="122"/>
      <c r="O86" s="44"/>
      <c r="P86" s="92"/>
      <c r="Q86" s="92"/>
      <c r="R86" s="92"/>
      <c r="S86" s="92"/>
      <c r="T86" s="92"/>
      <c r="U86" s="92"/>
      <c r="V86" s="92"/>
      <c r="W86" s="48"/>
      <c r="X86" s="48"/>
      <c r="Y86" s="48"/>
      <c r="Z86" s="49"/>
    </row>
    <row r="87" spans="1:27" x14ac:dyDescent="0.25">
      <c r="B87" s="167" t="s">
        <v>920</v>
      </c>
      <c r="C87" s="172" t="s">
        <v>166</v>
      </c>
      <c r="D87" s="167" t="s">
        <v>921</v>
      </c>
      <c r="E87" s="172"/>
      <c r="F87" s="172">
        <v>2</v>
      </c>
      <c r="G87" s="172"/>
      <c r="H87" s="172">
        <v>1</v>
      </c>
      <c r="I87" s="172"/>
      <c r="J87" s="172"/>
      <c r="K87" s="167"/>
      <c r="L87" s="170"/>
      <c r="M87" s="171"/>
      <c r="P87" s="92"/>
      <c r="Q87" s="92"/>
      <c r="R87" s="92"/>
      <c r="S87" s="92"/>
      <c r="T87" s="92"/>
      <c r="U87" s="92"/>
      <c r="V87" s="92"/>
      <c r="AA87" s="46"/>
    </row>
    <row r="88" spans="1:27" x14ac:dyDescent="0.25">
      <c r="B88" s="173" t="s">
        <v>922</v>
      </c>
      <c r="C88" s="174" t="s">
        <v>173</v>
      </c>
      <c r="D88" s="173" t="s">
        <v>923</v>
      </c>
      <c r="E88" s="174">
        <v>1</v>
      </c>
      <c r="F88" s="174"/>
      <c r="G88" s="174"/>
      <c r="H88" s="174"/>
      <c r="I88" s="174">
        <v>1</v>
      </c>
      <c r="J88" s="174">
        <v>2</v>
      </c>
      <c r="K88" s="173"/>
      <c r="L88" s="175"/>
      <c r="M88" s="176"/>
      <c r="N88" s="122"/>
      <c r="P88" s="92"/>
      <c r="Q88" s="92"/>
      <c r="R88" s="92"/>
      <c r="S88" s="92"/>
      <c r="T88" s="92"/>
      <c r="U88" s="92"/>
      <c r="V88" s="92"/>
      <c r="AA88" s="46"/>
    </row>
    <row r="89" spans="1:27" x14ac:dyDescent="0.25">
      <c r="B89" s="167" t="s">
        <v>510</v>
      </c>
      <c r="C89" s="172" t="s">
        <v>834</v>
      </c>
      <c r="D89" s="167" t="s">
        <v>511</v>
      </c>
      <c r="E89" s="172">
        <v>1</v>
      </c>
      <c r="F89" s="172"/>
      <c r="G89" s="172"/>
      <c r="H89" s="172"/>
      <c r="I89" s="172"/>
      <c r="J89" s="172"/>
      <c r="K89" s="167"/>
      <c r="L89" s="170"/>
      <c r="M89" s="171"/>
      <c r="AA89" s="46"/>
    </row>
    <row r="90" spans="1:27" x14ac:dyDescent="0.25">
      <c r="B90" s="173" t="s">
        <v>415</v>
      </c>
      <c r="C90" s="174" t="s">
        <v>166</v>
      </c>
      <c r="D90" s="173" t="s">
        <v>416</v>
      </c>
      <c r="E90" s="174"/>
      <c r="F90" s="174">
        <v>1</v>
      </c>
      <c r="G90" s="174"/>
      <c r="H90" s="174"/>
      <c r="I90" s="174"/>
      <c r="J90" s="174"/>
      <c r="K90" s="173"/>
      <c r="L90" s="175"/>
      <c r="M90" s="176"/>
      <c r="N90" s="122"/>
      <c r="AA90" s="46"/>
    </row>
    <row r="91" spans="1:27" x14ac:dyDescent="0.25">
      <c r="B91" s="167" t="s">
        <v>101</v>
      </c>
      <c r="C91" s="172" t="s">
        <v>166</v>
      </c>
      <c r="D91" s="167" t="s">
        <v>102</v>
      </c>
      <c r="E91" s="172">
        <v>1</v>
      </c>
      <c r="F91" s="172">
        <v>1</v>
      </c>
      <c r="G91" s="172"/>
      <c r="H91" s="172">
        <v>1</v>
      </c>
      <c r="I91" s="172"/>
      <c r="J91" s="172"/>
      <c r="K91" s="167"/>
      <c r="L91" s="170"/>
      <c r="M91" s="171"/>
      <c r="AA91" s="46"/>
    </row>
    <row r="92" spans="1:27" x14ac:dyDescent="0.25">
      <c r="B92" s="173" t="s">
        <v>103</v>
      </c>
      <c r="C92" s="174" t="s">
        <v>166</v>
      </c>
      <c r="D92" s="173" t="s">
        <v>104</v>
      </c>
      <c r="E92" s="174">
        <v>1</v>
      </c>
      <c r="F92" s="174"/>
      <c r="G92" s="174"/>
      <c r="H92" s="174"/>
      <c r="I92" s="174"/>
      <c r="J92" s="174"/>
      <c r="K92" s="173"/>
      <c r="L92" s="175"/>
      <c r="M92" s="176"/>
      <c r="N92" s="122"/>
    </row>
    <row r="93" spans="1:27" x14ac:dyDescent="0.25">
      <c r="B93" s="167" t="s">
        <v>872</v>
      </c>
      <c r="C93" s="172" t="s">
        <v>166</v>
      </c>
      <c r="D93" s="167" t="s">
        <v>873</v>
      </c>
      <c r="E93" s="172">
        <v>1</v>
      </c>
      <c r="F93" s="172"/>
      <c r="G93" s="172">
        <v>2</v>
      </c>
      <c r="H93" s="172"/>
      <c r="I93" s="172"/>
      <c r="J93" s="172">
        <v>1</v>
      </c>
      <c r="K93" s="167"/>
      <c r="L93" s="170"/>
      <c r="M93" s="171"/>
    </row>
    <row r="94" spans="1:27" x14ac:dyDescent="0.25">
      <c r="B94" s="173" t="s">
        <v>105</v>
      </c>
      <c r="C94" s="174" t="s">
        <v>171</v>
      </c>
      <c r="D94" s="173" t="s">
        <v>106</v>
      </c>
      <c r="E94" s="174"/>
      <c r="F94" s="174">
        <v>1</v>
      </c>
      <c r="G94" s="174"/>
      <c r="H94" s="174"/>
      <c r="I94" s="174">
        <v>1</v>
      </c>
      <c r="J94" s="174"/>
      <c r="K94" s="173"/>
      <c r="L94" s="175"/>
      <c r="M94" s="176"/>
      <c r="N94" s="122"/>
    </row>
    <row r="95" spans="1:27" x14ac:dyDescent="0.25">
      <c r="B95" s="167" t="s">
        <v>107</v>
      </c>
      <c r="C95" s="172" t="s">
        <v>171</v>
      </c>
      <c r="D95" s="167" t="s">
        <v>108</v>
      </c>
      <c r="E95" s="172"/>
      <c r="F95" s="172"/>
      <c r="G95" s="172">
        <v>2</v>
      </c>
      <c r="H95" s="172"/>
      <c r="I95" s="172"/>
      <c r="J95" s="172"/>
      <c r="K95" s="167"/>
      <c r="L95" s="170"/>
      <c r="M95" s="171"/>
    </row>
    <row r="96" spans="1:27" x14ac:dyDescent="0.25">
      <c r="B96" s="173" t="s">
        <v>109</v>
      </c>
      <c r="C96" s="174" t="s">
        <v>166</v>
      </c>
      <c r="D96" s="173" t="s">
        <v>110</v>
      </c>
      <c r="E96" s="174"/>
      <c r="F96" s="174"/>
      <c r="G96" s="174">
        <v>1</v>
      </c>
      <c r="H96" s="174"/>
      <c r="I96" s="174"/>
      <c r="J96" s="174"/>
      <c r="K96" s="173"/>
      <c r="L96" s="175"/>
      <c r="M96" s="176"/>
      <c r="N96" s="122"/>
      <c r="Q96" s="336" t="s">
        <v>1002</v>
      </c>
      <c r="R96" s="336"/>
      <c r="S96" s="336"/>
      <c r="T96" s="336"/>
      <c r="U96" s="336"/>
      <c r="V96" s="336"/>
      <c r="W96" s="336"/>
      <c r="X96" s="336"/>
    </row>
    <row r="97" spans="2:24" x14ac:dyDescent="0.25">
      <c r="B97" s="167" t="s">
        <v>111</v>
      </c>
      <c r="C97" s="172" t="s">
        <v>166</v>
      </c>
      <c r="D97" s="167" t="s">
        <v>112</v>
      </c>
      <c r="E97" s="172"/>
      <c r="F97" s="172">
        <v>1</v>
      </c>
      <c r="G97" s="172"/>
      <c r="H97" s="172"/>
      <c r="I97" s="172"/>
      <c r="J97" s="172"/>
      <c r="K97" s="167"/>
      <c r="L97" s="170"/>
      <c r="M97" s="171"/>
      <c r="Q97" s="336"/>
      <c r="R97" s="336"/>
      <c r="S97" s="336"/>
      <c r="T97" s="336"/>
      <c r="U97" s="336"/>
      <c r="V97" s="336"/>
      <c r="W97" s="336"/>
      <c r="X97" s="336"/>
    </row>
    <row r="98" spans="2:24" x14ac:dyDescent="0.25">
      <c r="B98" s="173" t="s">
        <v>149</v>
      </c>
      <c r="C98" s="174" t="s">
        <v>171</v>
      </c>
      <c r="D98" s="173" t="s">
        <v>150</v>
      </c>
      <c r="E98" s="174"/>
      <c r="F98" s="174"/>
      <c r="G98" s="174">
        <v>1</v>
      </c>
      <c r="H98" s="174"/>
      <c r="I98" s="174"/>
      <c r="J98" s="174"/>
      <c r="K98" s="173"/>
      <c r="L98" s="175"/>
      <c r="M98" s="176"/>
      <c r="N98" s="122"/>
    </row>
    <row r="99" spans="2:24" x14ac:dyDescent="0.25">
      <c r="B99" s="167" t="s">
        <v>113</v>
      </c>
      <c r="C99" s="172" t="s">
        <v>173</v>
      </c>
      <c r="D99" s="167" t="s">
        <v>114</v>
      </c>
      <c r="E99" s="172">
        <v>2</v>
      </c>
      <c r="F99" s="172">
        <v>2</v>
      </c>
      <c r="G99" s="172">
        <v>2</v>
      </c>
      <c r="H99" s="172">
        <v>2</v>
      </c>
      <c r="I99" s="172"/>
      <c r="J99" s="172">
        <v>2</v>
      </c>
      <c r="K99" s="167"/>
      <c r="L99" s="170"/>
      <c r="M99" s="171"/>
    </row>
    <row r="100" spans="2:24" x14ac:dyDescent="0.25">
      <c r="B100" s="173" t="s">
        <v>115</v>
      </c>
      <c r="C100" s="174" t="s">
        <v>173</v>
      </c>
      <c r="D100" s="173" t="s">
        <v>116</v>
      </c>
      <c r="E100" s="174">
        <v>1</v>
      </c>
      <c r="F100" s="174">
        <v>1</v>
      </c>
      <c r="G100" s="174"/>
      <c r="H100" s="174"/>
      <c r="I100" s="174"/>
      <c r="J100" s="174"/>
      <c r="K100" s="173"/>
      <c r="L100" s="175"/>
      <c r="M100" s="176"/>
      <c r="N100" s="122"/>
    </row>
    <row r="101" spans="2:24" x14ac:dyDescent="0.25">
      <c r="B101" s="167" t="s">
        <v>119</v>
      </c>
      <c r="C101" s="172" t="s">
        <v>176</v>
      </c>
      <c r="D101" s="167" t="s">
        <v>120</v>
      </c>
      <c r="E101" s="172"/>
      <c r="F101" s="172"/>
      <c r="G101" s="172"/>
      <c r="H101" s="172"/>
      <c r="I101" s="172">
        <v>1</v>
      </c>
      <c r="J101" s="172"/>
      <c r="K101" s="167"/>
      <c r="L101" s="170"/>
      <c r="M101" s="171"/>
    </row>
    <row r="102" spans="2:24" x14ac:dyDescent="0.25">
      <c r="B102" s="173" t="s">
        <v>936</v>
      </c>
      <c r="C102" s="174" t="s">
        <v>176</v>
      </c>
      <c r="D102" s="173" t="s">
        <v>425</v>
      </c>
      <c r="E102" s="174"/>
      <c r="F102" s="174"/>
      <c r="G102" s="174"/>
      <c r="H102" s="174"/>
      <c r="I102" s="174">
        <v>1</v>
      </c>
      <c r="J102" s="174"/>
      <c r="K102" s="173"/>
      <c r="L102" s="175"/>
      <c r="M102" s="176"/>
      <c r="N102" s="122"/>
    </row>
    <row r="103" spans="2:24" x14ac:dyDescent="0.25">
      <c r="B103" s="167" t="s">
        <v>928</v>
      </c>
      <c r="C103" s="172" t="s">
        <v>166</v>
      </c>
      <c r="D103" s="167" t="s">
        <v>929</v>
      </c>
      <c r="E103" s="172"/>
      <c r="F103" s="172"/>
      <c r="G103" s="172"/>
      <c r="H103" s="172">
        <v>1</v>
      </c>
      <c r="I103" s="172"/>
      <c r="J103" s="172"/>
      <c r="K103" s="167"/>
      <c r="L103" s="170"/>
      <c r="M103" s="171"/>
    </row>
    <row r="104" spans="2:24" x14ac:dyDescent="0.25">
      <c r="B104" s="173" t="s">
        <v>874</v>
      </c>
      <c r="C104" s="174" t="s">
        <v>173</v>
      </c>
      <c r="D104" s="173" t="s">
        <v>875</v>
      </c>
      <c r="E104" s="174"/>
      <c r="F104" s="174"/>
      <c r="G104" s="174"/>
      <c r="H104" s="174">
        <v>2</v>
      </c>
      <c r="I104" s="174"/>
      <c r="J104" s="174"/>
      <c r="K104" s="173"/>
      <c r="L104" s="175"/>
      <c r="M104" s="176"/>
      <c r="N104" s="122"/>
    </row>
    <row r="105" spans="2:24" x14ac:dyDescent="0.25">
      <c r="B105" s="167" t="s">
        <v>930</v>
      </c>
      <c r="C105" s="172" t="s">
        <v>851</v>
      </c>
      <c r="D105" s="167" t="s">
        <v>931</v>
      </c>
      <c r="E105" s="172"/>
      <c r="F105" s="172"/>
      <c r="G105" s="172"/>
      <c r="H105" s="172"/>
      <c r="I105" s="172"/>
      <c r="J105" s="172">
        <v>1</v>
      </c>
      <c r="K105" s="167"/>
      <c r="L105" s="170"/>
      <c r="M105" s="171"/>
    </row>
    <row r="106" spans="2:24" x14ac:dyDescent="0.25">
      <c r="B106" s="173" t="s">
        <v>861</v>
      </c>
      <c r="C106" s="174" t="s">
        <v>862</v>
      </c>
      <c r="D106" s="173" t="s">
        <v>863</v>
      </c>
      <c r="E106" s="174"/>
      <c r="F106" s="174"/>
      <c r="G106" s="174">
        <v>1</v>
      </c>
      <c r="H106" s="174"/>
      <c r="I106" s="174"/>
      <c r="J106" s="174"/>
      <c r="K106" s="173"/>
      <c r="L106" s="175"/>
      <c r="M106" s="176"/>
      <c r="N106" s="122"/>
    </row>
    <row r="107" spans="2:24" x14ac:dyDescent="0.25">
      <c r="B107" s="167" t="s">
        <v>121</v>
      </c>
      <c r="C107" s="172" t="s">
        <v>166</v>
      </c>
      <c r="D107" s="167" t="s">
        <v>122</v>
      </c>
      <c r="E107" s="172">
        <v>2</v>
      </c>
      <c r="F107" s="172">
        <v>2</v>
      </c>
      <c r="G107" s="172">
        <v>2</v>
      </c>
      <c r="H107" s="172">
        <v>2</v>
      </c>
      <c r="I107" s="172">
        <v>1</v>
      </c>
      <c r="J107" s="172">
        <v>1</v>
      </c>
      <c r="K107" s="167"/>
      <c r="L107" s="170"/>
      <c r="M107" s="171"/>
    </row>
    <row r="108" spans="2:24" x14ac:dyDescent="0.25">
      <c r="B108" s="173" t="s">
        <v>859</v>
      </c>
      <c r="C108" s="174" t="s">
        <v>176</v>
      </c>
      <c r="D108" s="173" t="s">
        <v>860</v>
      </c>
      <c r="E108" s="174">
        <v>2</v>
      </c>
      <c r="F108" s="174">
        <v>2</v>
      </c>
      <c r="G108" s="174">
        <v>2</v>
      </c>
      <c r="H108" s="174">
        <v>1</v>
      </c>
      <c r="I108" s="174"/>
      <c r="J108" s="174"/>
      <c r="K108" s="173"/>
      <c r="L108" s="175"/>
      <c r="M108" s="176"/>
      <c r="N108" s="122"/>
    </row>
    <row r="109" spans="2:24" x14ac:dyDescent="0.25">
      <c r="B109" s="167" t="s">
        <v>123</v>
      </c>
      <c r="C109" s="172" t="s">
        <v>173</v>
      </c>
      <c r="D109" s="167" t="s">
        <v>124</v>
      </c>
      <c r="E109" s="172"/>
      <c r="F109" s="172"/>
      <c r="G109" s="172"/>
      <c r="H109" s="172"/>
      <c r="I109" s="172">
        <v>2</v>
      </c>
      <c r="J109" s="172"/>
      <c r="K109" s="167"/>
      <c r="L109" s="170"/>
      <c r="M109" s="171"/>
    </row>
    <row r="110" spans="2:24" x14ac:dyDescent="0.25">
      <c r="B110" s="173" t="s">
        <v>125</v>
      </c>
      <c r="C110" s="174" t="s">
        <v>173</v>
      </c>
      <c r="D110" s="173" t="s">
        <v>126</v>
      </c>
      <c r="E110" s="174"/>
      <c r="F110" s="174"/>
      <c r="G110" s="174"/>
      <c r="H110" s="174">
        <v>2</v>
      </c>
      <c r="I110" s="174"/>
      <c r="J110" s="174">
        <v>1</v>
      </c>
      <c r="K110" s="173"/>
      <c r="L110" s="175"/>
      <c r="M110" s="176"/>
      <c r="N110" s="122"/>
    </row>
    <row r="111" spans="2:24" x14ac:dyDescent="0.25">
      <c r="B111" s="167" t="s">
        <v>127</v>
      </c>
      <c r="C111" s="172" t="s">
        <v>173</v>
      </c>
      <c r="D111" s="167" t="s">
        <v>128</v>
      </c>
      <c r="E111" s="172"/>
      <c r="F111" s="172">
        <v>2</v>
      </c>
      <c r="G111" s="172"/>
      <c r="H111" s="172"/>
      <c r="I111" s="172">
        <v>1</v>
      </c>
      <c r="J111" s="172"/>
      <c r="K111" s="167"/>
      <c r="L111" s="170"/>
      <c r="M111" s="171"/>
    </row>
    <row r="112" spans="2:24" x14ac:dyDescent="0.25">
      <c r="B112" s="173" t="s">
        <v>870</v>
      </c>
      <c r="C112" s="174" t="s">
        <v>176</v>
      </c>
      <c r="D112" s="173" t="s">
        <v>871</v>
      </c>
      <c r="E112" s="174">
        <v>1</v>
      </c>
      <c r="F112" s="174"/>
      <c r="G112" s="174"/>
      <c r="H112" s="174"/>
      <c r="I112" s="174"/>
      <c r="J112" s="174">
        <v>2</v>
      </c>
      <c r="K112" s="173"/>
      <c r="L112" s="175"/>
      <c r="M112" s="176"/>
      <c r="N112" s="122"/>
    </row>
    <row r="113" spans="2:14" x14ac:dyDescent="0.25">
      <c r="B113" s="167" t="s">
        <v>436</v>
      </c>
      <c r="C113" s="172" t="s">
        <v>173</v>
      </c>
      <c r="D113" s="167" t="s">
        <v>437</v>
      </c>
      <c r="E113" s="172">
        <v>2</v>
      </c>
      <c r="F113" s="172"/>
      <c r="G113" s="172"/>
      <c r="H113" s="172"/>
      <c r="I113" s="172">
        <v>2</v>
      </c>
      <c r="J113" s="172"/>
      <c r="K113" s="167"/>
      <c r="L113" s="170"/>
      <c r="M113" s="171"/>
    </row>
    <row r="114" spans="2:14" x14ac:dyDescent="0.25">
      <c r="B114" s="173" t="s">
        <v>939</v>
      </c>
      <c r="C114" s="174" t="s">
        <v>166</v>
      </c>
      <c r="D114" s="173" t="s">
        <v>940</v>
      </c>
      <c r="E114" s="174"/>
      <c r="F114" s="174">
        <v>1</v>
      </c>
      <c r="G114" s="174"/>
      <c r="H114" s="174"/>
      <c r="I114" s="174"/>
      <c r="J114" s="174"/>
      <c r="K114" s="173"/>
      <c r="L114" s="175"/>
      <c r="M114" s="176"/>
      <c r="N114" s="122"/>
    </row>
    <row r="115" spans="2:14" x14ac:dyDescent="0.25">
      <c r="B115" s="167" t="s">
        <v>438</v>
      </c>
      <c r="C115" s="172" t="s">
        <v>173</v>
      </c>
      <c r="D115" s="167" t="s">
        <v>439</v>
      </c>
      <c r="E115" s="172"/>
      <c r="F115" s="172">
        <v>1</v>
      </c>
      <c r="G115" s="172"/>
      <c r="H115" s="172"/>
      <c r="I115" s="172">
        <v>2</v>
      </c>
      <c r="J115" s="172"/>
      <c r="K115" s="167"/>
      <c r="L115" s="170"/>
      <c r="M115" s="171"/>
    </row>
    <row r="116" spans="2:14" x14ac:dyDescent="0.25">
      <c r="B116" s="173" t="s">
        <v>440</v>
      </c>
      <c r="C116" s="174" t="s">
        <v>173</v>
      </c>
      <c r="D116" s="173" t="s">
        <v>441</v>
      </c>
      <c r="E116" s="174"/>
      <c r="F116" s="174">
        <v>1</v>
      </c>
      <c r="G116" s="174">
        <v>1</v>
      </c>
      <c r="H116" s="174">
        <v>2</v>
      </c>
      <c r="I116" s="174"/>
      <c r="J116" s="174"/>
      <c r="K116" s="173"/>
      <c r="L116" s="175"/>
      <c r="M116" s="176"/>
      <c r="N116" s="122"/>
    </row>
    <row r="117" spans="2:14" x14ac:dyDescent="0.25">
      <c r="B117" s="167" t="s">
        <v>454</v>
      </c>
      <c r="C117" s="172" t="s">
        <v>700</v>
      </c>
      <c r="D117" s="167" t="s">
        <v>455</v>
      </c>
      <c r="E117" s="172"/>
      <c r="F117" s="172"/>
      <c r="G117" s="172"/>
      <c r="H117" s="172"/>
      <c r="I117" s="172">
        <v>2</v>
      </c>
      <c r="J117" s="172"/>
      <c r="K117" s="167"/>
      <c r="L117" s="170"/>
      <c r="M117" s="171"/>
    </row>
    <row r="118" spans="2:14" x14ac:dyDescent="0.25">
      <c r="B118" s="173" t="s">
        <v>456</v>
      </c>
      <c r="C118" s="174" t="s">
        <v>166</v>
      </c>
      <c r="D118" s="173" t="s">
        <v>457</v>
      </c>
      <c r="E118" s="174"/>
      <c r="F118" s="174"/>
      <c r="G118" s="174"/>
      <c r="H118" s="174"/>
      <c r="I118" s="174">
        <v>1</v>
      </c>
      <c r="J118" s="174"/>
      <c r="K118" s="173"/>
      <c r="L118" s="175"/>
      <c r="M118" s="176"/>
      <c r="N118" s="122"/>
    </row>
    <row r="119" spans="2:14" x14ac:dyDescent="0.25">
      <c r="B119" s="167" t="s">
        <v>833</v>
      </c>
      <c r="C119" s="172" t="s">
        <v>834</v>
      </c>
      <c r="D119" s="167" t="s">
        <v>835</v>
      </c>
      <c r="E119" s="172"/>
      <c r="F119" s="172"/>
      <c r="G119" s="172"/>
      <c r="H119" s="172">
        <v>1</v>
      </c>
      <c r="I119" s="172"/>
      <c r="J119" s="172"/>
      <c r="K119" s="167"/>
      <c r="L119" s="170"/>
      <c r="M119" s="171"/>
    </row>
    <row r="120" spans="2:14" x14ac:dyDescent="0.25">
      <c r="B120" s="173" t="s">
        <v>129</v>
      </c>
      <c r="C120" s="174" t="s">
        <v>166</v>
      </c>
      <c r="D120" s="173" t="s">
        <v>130</v>
      </c>
      <c r="E120" s="174"/>
      <c r="F120" s="174"/>
      <c r="G120" s="174">
        <v>1</v>
      </c>
      <c r="H120" s="174"/>
      <c r="I120" s="174"/>
      <c r="J120" s="174"/>
      <c r="K120" s="173"/>
      <c r="L120" s="175"/>
      <c r="M120" s="176"/>
      <c r="N120" s="122"/>
    </row>
    <row r="121" spans="2:14" x14ac:dyDescent="0.25">
      <c r="B121" s="167" t="s">
        <v>912</v>
      </c>
      <c r="C121" s="172" t="s">
        <v>173</v>
      </c>
      <c r="D121" s="167" t="s">
        <v>913</v>
      </c>
      <c r="E121" s="172">
        <v>2</v>
      </c>
      <c r="F121" s="172">
        <v>2</v>
      </c>
      <c r="G121" s="172">
        <v>2</v>
      </c>
      <c r="H121" s="172">
        <v>1</v>
      </c>
      <c r="I121" s="172">
        <v>2</v>
      </c>
      <c r="J121" s="172">
        <v>2</v>
      </c>
      <c r="K121" s="167"/>
      <c r="L121" s="170"/>
      <c r="M121" s="171"/>
    </row>
    <row r="122" spans="2:14" x14ac:dyDescent="0.25">
      <c r="B122" s="173" t="s">
        <v>488</v>
      </c>
      <c r="C122" s="174" t="s">
        <v>173</v>
      </c>
      <c r="D122" s="173" t="s">
        <v>489</v>
      </c>
      <c r="E122" s="174"/>
      <c r="F122" s="174">
        <v>1</v>
      </c>
      <c r="G122" s="174"/>
      <c r="H122" s="174"/>
      <c r="I122" s="174">
        <v>1</v>
      </c>
      <c r="J122" s="174"/>
      <c r="K122" s="173"/>
      <c r="L122" s="175"/>
      <c r="M122" s="176"/>
      <c r="N122" s="122"/>
    </row>
    <row r="123" spans="2:14" x14ac:dyDescent="0.25">
      <c r="B123" s="167" t="s">
        <v>486</v>
      </c>
      <c r="C123" s="172" t="s">
        <v>173</v>
      </c>
      <c r="D123" s="167" t="s">
        <v>487</v>
      </c>
      <c r="E123" s="172"/>
      <c r="F123" s="172"/>
      <c r="G123" s="172"/>
      <c r="H123" s="172"/>
      <c r="I123" s="172">
        <v>1</v>
      </c>
      <c r="J123" s="172"/>
      <c r="K123" s="167"/>
      <c r="L123" s="170"/>
      <c r="M123" s="171"/>
    </row>
    <row r="124" spans="2:14" x14ac:dyDescent="0.25">
      <c r="B124" s="173" t="s">
        <v>133</v>
      </c>
      <c r="C124" s="174" t="s">
        <v>166</v>
      </c>
      <c r="D124" s="173" t="s">
        <v>134</v>
      </c>
      <c r="E124" s="174">
        <v>2</v>
      </c>
      <c r="F124" s="174"/>
      <c r="G124" s="174"/>
      <c r="H124" s="174">
        <v>1</v>
      </c>
      <c r="I124" s="174"/>
      <c r="J124" s="174">
        <v>2</v>
      </c>
      <c r="K124" s="173"/>
      <c r="L124" s="175"/>
      <c r="M124" s="176"/>
      <c r="N124" s="122"/>
    </row>
    <row r="125" spans="2:14" x14ac:dyDescent="0.25">
      <c r="B125" s="167" t="s">
        <v>941</v>
      </c>
      <c r="C125" s="172" t="s">
        <v>166</v>
      </c>
      <c r="D125" s="167" t="s">
        <v>942</v>
      </c>
      <c r="E125" s="172"/>
      <c r="F125" s="172"/>
      <c r="G125" s="172"/>
      <c r="H125" s="172"/>
      <c r="I125" s="172">
        <v>1</v>
      </c>
      <c r="J125" s="172"/>
      <c r="K125" s="167"/>
      <c r="L125" s="170"/>
      <c r="M125" s="171"/>
    </row>
    <row r="126" spans="2:14" x14ac:dyDescent="0.25">
      <c r="B126" s="173" t="s">
        <v>894</v>
      </c>
      <c r="C126" s="174" t="s">
        <v>166</v>
      </c>
      <c r="D126" s="173" t="s">
        <v>895</v>
      </c>
      <c r="E126" s="174"/>
      <c r="F126" s="174">
        <v>1</v>
      </c>
      <c r="G126" s="174">
        <v>1</v>
      </c>
      <c r="H126" s="174">
        <v>1</v>
      </c>
      <c r="I126" s="174"/>
      <c r="J126" s="174"/>
      <c r="K126" s="173"/>
      <c r="L126" s="175"/>
      <c r="M126" s="176"/>
      <c r="N126" s="122"/>
    </row>
    <row r="127" spans="2:14" x14ac:dyDescent="0.25">
      <c r="B127" s="167" t="s">
        <v>464</v>
      </c>
      <c r="C127" s="172" t="s">
        <v>166</v>
      </c>
      <c r="D127" s="167" t="s">
        <v>465</v>
      </c>
      <c r="E127" s="172"/>
      <c r="F127" s="172"/>
      <c r="G127" s="172"/>
      <c r="H127" s="172">
        <v>1</v>
      </c>
      <c r="I127" s="172"/>
      <c r="J127" s="172">
        <v>2</v>
      </c>
      <c r="K127" s="167"/>
      <c r="L127" s="170"/>
      <c r="M127" s="171"/>
    </row>
    <row r="128" spans="2:14" x14ac:dyDescent="0.25">
      <c r="B128" s="173" t="s">
        <v>466</v>
      </c>
      <c r="C128" s="174" t="s">
        <v>173</v>
      </c>
      <c r="D128" s="173" t="s">
        <v>467</v>
      </c>
      <c r="E128" s="174"/>
      <c r="F128" s="174">
        <v>1</v>
      </c>
      <c r="G128" s="174"/>
      <c r="H128" s="174"/>
      <c r="I128" s="174"/>
      <c r="J128" s="174"/>
      <c r="K128" s="173"/>
      <c r="L128" s="175"/>
      <c r="M128" s="176"/>
      <c r="N128" s="122"/>
    </row>
    <row r="129" spans="2:14" x14ac:dyDescent="0.25">
      <c r="B129" s="167" t="s">
        <v>135</v>
      </c>
      <c r="C129" s="172" t="s">
        <v>173</v>
      </c>
      <c r="D129" s="167" t="s">
        <v>136</v>
      </c>
      <c r="E129" s="172">
        <v>1</v>
      </c>
      <c r="F129" s="172"/>
      <c r="G129" s="172"/>
      <c r="H129" s="172"/>
      <c r="I129" s="172">
        <v>1</v>
      </c>
      <c r="J129" s="172"/>
      <c r="K129" s="167"/>
      <c r="L129" s="170"/>
      <c r="M129" s="171"/>
    </row>
    <row r="130" spans="2:14" x14ac:dyDescent="0.25">
      <c r="B130" s="173" t="s">
        <v>139</v>
      </c>
      <c r="C130" s="174" t="s">
        <v>173</v>
      </c>
      <c r="D130" s="173" t="s">
        <v>140</v>
      </c>
      <c r="E130" s="174"/>
      <c r="F130" s="174"/>
      <c r="G130" s="174"/>
      <c r="H130" s="174"/>
      <c r="I130" s="174">
        <v>1</v>
      </c>
      <c r="J130" s="174"/>
      <c r="K130" s="173"/>
      <c r="L130" s="175"/>
      <c r="M130" s="176"/>
      <c r="N130" s="122"/>
    </row>
    <row r="131" spans="2:14" x14ac:dyDescent="0.25">
      <c r="B131" s="167" t="s">
        <v>141</v>
      </c>
      <c r="C131" s="172" t="s">
        <v>173</v>
      </c>
      <c r="D131" s="167" t="s">
        <v>142</v>
      </c>
      <c r="E131" s="172">
        <v>2</v>
      </c>
      <c r="F131" s="172">
        <v>1</v>
      </c>
      <c r="G131" s="172"/>
      <c r="H131" s="172"/>
      <c r="I131" s="172">
        <v>2</v>
      </c>
      <c r="J131" s="172">
        <v>2</v>
      </c>
      <c r="K131" s="167"/>
      <c r="L131" s="170"/>
      <c r="M131" s="171"/>
    </row>
    <row r="132" spans="2:14" x14ac:dyDescent="0.25">
      <c r="B132" s="173" t="s">
        <v>480</v>
      </c>
      <c r="C132" s="174" t="s">
        <v>166</v>
      </c>
      <c r="D132" s="173" t="s">
        <v>481</v>
      </c>
      <c r="E132" s="174">
        <v>1</v>
      </c>
      <c r="F132" s="174">
        <v>1</v>
      </c>
      <c r="G132" s="174">
        <v>1</v>
      </c>
      <c r="H132" s="174"/>
      <c r="I132" s="174">
        <v>2</v>
      </c>
      <c r="J132" s="174">
        <v>2</v>
      </c>
      <c r="K132" s="173"/>
      <c r="L132" s="175"/>
      <c r="M132" s="176"/>
      <c r="N132" s="122"/>
    </row>
    <row r="133" spans="2:14" x14ac:dyDescent="0.25">
      <c r="B133" s="167" t="s">
        <v>949</v>
      </c>
      <c r="C133" s="172" t="s">
        <v>851</v>
      </c>
      <c r="D133" s="167" t="s">
        <v>950</v>
      </c>
      <c r="E133" s="172"/>
      <c r="F133" s="172"/>
      <c r="G133" s="172"/>
      <c r="H133" s="172"/>
      <c r="I133" s="172">
        <v>1</v>
      </c>
      <c r="J133" s="172"/>
      <c r="K133" s="167"/>
      <c r="L133" s="170"/>
      <c r="M133" s="171"/>
    </row>
    <row r="134" spans="2:14" x14ac:dyDescent="0.25">
      <c r="C134" s="40"/>
      <c r="J134" s="52"/>
    </row>
    <row r="135" spans="2:14" x14ac:dyDescent="0.25">
      <c r="C135" s="40"/>
      <c r="J135" s="52"/>
    </row>
    <row r="136" spans="2:14" x14ac:dyDescent="0.25">
      <c r="C136" s="40"/>
      <c r="J136" s="52"/>
    </row>
    <row r="137" spans="2:14" x14ac:dyDescent="0.25">
      <c r="C137" s="40"/>
      <c r="J137" s="52"/>
    </row>
    <row r="138" spans="2:14" x14ac:dyDescent="0.25">
      <c r="C138" s="40"/>
      <c r="J138" s="52"/>
    </row>
    <row r="139" spans="2:14" x14ac:dyDescent="0.25">
      <c r="C139" s="40"/>
      <c r="J139" s="52"/>
    </row>
    <row r="140" spans="2:14" x14ac:dyDescent="0.25">
      <c r="C140" s="40"/>
      <c r="J140" s="52"/>
    </row>
    <row r="141" spans="2:14" x14ac:dyDescent="0.25">
      <c r="C141" s="40"/>
      <c r="J141" s="52"/>
    </row>
    <row r="142" spans="2:14" x14ac:dyDescent="0.25">
      <c r="C142" s="40"/>
      <c r="J142" s="52"/>
    </row>
    <row r="143" spans="2:14" x14ac:dyDescent="0.25">
      <c r="C143" s="40"/>
      <c r="J143" s="52"/>
    </row>
    <row r="144" spans="2:14" x14ac:dyDescent="0.25">
      <c r="C144" s="40"/>
      <c r="J144" s="52"/>
    </row>
    <row r="145" spans="3:10" x14ac:dyDescent="0.25">
      <c r="C145" s="40"/>
      <c r="J145" s="52"/>
    </row>
    <row r="146" spans="3:10" x14ac:dyDescent="0.25">
      <c r="C146" s="40"/>
      <c r="J146" s="52"/>
    </row>
    <row r="147" spans="3:10" x14ac:dyDescent="0.25">
      <c r="C147" s="40"/>
      <c r="J147" s="52"/>
    </row>
    <row r="148" spans="3:10" x14ac:dyDescent="0.25">
      <c r="C148" s="40"/>
      <c r="J148" s="52"/>
    </row>
    <row r="149" spans="3:10" x14ac:dyDescent="0.25">
      <c r="C149" s="40"/>
      <c r="J149" s="52"/>
    </row>
    <row r="150" spans="3:10" x14ac:dyDescent="0.25">
      <c r="C150" s="40"/>
      <c r="J150" s="52"/>
    </row>
    <row r="151" spans="3:10" x14ac:dyDescent="0.25">
      <c r="C151" s="40"/>
      <c r="J151" s="52"/>
    </row>
    <row r="152" spans="3:10" x14ac:dyDescent="0.25">
      <c r="C152" s="40"/>
      <c r="J152" s="52"/>
    </row>
    <row r="153" spans="3:10" x14ac:dyDescent="0.25">
      <c r="C153" s="40"/>
      <c r="J153" s="52"/>
    </row>
    <row r="154" spans="3:10" x14ac:dyDescent="0.25">
      <c r="C154" s="40"/>
      <c r="J154" s="52"/>
    </row>
    <row r="155" spans="3:10" x14ac:dyDescent="0.25">
      <c r="C155" s="40"/>
      <c r="J155" s="52"/>
    </row>
    <row r="156" spans="3:10" x14ac:dyDescent="0.25">
      <c r="C156" s="40"/>
      <c r="J156" s="52"/>
    </row>
    <row r="157" spans="3:10" x14ac:dyDescent="0.25">
      <c r="C157" s="40"/>
      <c r="J157" s="52"/>
    </row>
    <row r="158" spans="3:10" x14ac:dyDescent="0.25">
      <c r="C158" s="40"/>
      <c r="J158" s="52"/>
    </row>
    <row r="159" spans="3:10" x14ac:dyDescent="0.25">
      <c r="C159" s="40"/>
      <c r="J159" s="52"/>
    </row>
    <row r="160" spans="3:10" x14ac:dyDescent="0.25">
      <c r="C160" s="40"/>
      <c r="J160" s="52"/>
    </row>
    <row r="161" spans="3:11" x14ac:dyDescent="0.25">
      <c r="C161" s="40"/>
      <c r="J161" s="52"/>
    </row>
    <row r="162" spans="3:11" x14ac:dyDescent="0.25">
      <c r="C162" s="40"/>
      <c r="J162" s="52"/>
    </row>
    <row r="163" spans="3:11" x14ac:dyDescent="0.25">
      <c r="C163" s="40"/>
      <c r="J163" s="52"/>
    </row>
    <row r="164" spans="3:11" x14ac:dyDescent="0.25">
      <c r="C164" s="40"/>
      <c r="J164" s="52"/>
    </row>
    <row r="165" spans="3:11" x14ac:dyDescent="0.25">
      <c r="C165" s="40"/>
      <c r="J165" s="52"/>
    </row>
    <row r="166" spans="3:11" x14ac:dyDescent="0.25">
      <c r="C166" s="40"/>
      <c r="J166" s="52"/>
    </row>
    <row r="167" spans="3:11" x14ac:dyDescent="0.25">
      <c r="C167" s="40"/>
      <c r="J167" s="52"/>
    </row>
    <row r="168" spans="3:11" x14ac:dyDescent="0.25">
      <c r="C168" s="40"/>
      <c r="J168" s="52"/>
    </row>
    <row r="169" spans="3:11" x14ac:dyDescent="0.25">
      <c r="C169" s="40"/>
      <c r="J169" s="52"/>
    </row>
    <row r="170" spans="3:11" x14ac:dyDescent="0.25">
      <c r="J170" s="41"/>
      <c r="K170" s="41"/>
    </row>
    <row r="171" spans="3:11" x14ac:dyDescent="0.25">
      <c r="J171" s="41"/>
      <c r="K171" s="41"/>
    </row>
    <row r="172" spans="3:11" x14ac:dyDescent="0.25">
      <c r="J172" s="41"/>
      <c r="K172" s="41"/>
    </row>
    <row r="173" spans="3:11" x14ac:dyDescent="0.25">
      <c r="J173" s="41"/>
      <c r="K173" s="41"/>
    </row>
    <row r="174" spans="3:11" x14ac:dyDescent="0.25">
      <c r="J174" s="41"/>
      <c r="K174" s="41"/>
    </row>
    <row r="175" spans="3:11" x14ac:dyDescent="0.25">
      <c r="J175" s="41"/>
      <c r="K175" s="41"/>
    </row>
    <row r="176" spans="3:11" x14ac:dyDescent="0.25">
      <c r="J176" s="41"/>
      <c r="K176" s="41"/>
    </row>
    <row r="177" spans="10:11" x14ac:dyDescent="0.25">
      <c r="J177" s="41"/>
      <c r="K177" s="41"/>
    </row>
    <row r="178" spans="10:11" x14ac:dyDescent="0.25">
      <c r="J178" s="41"/>
      <c r="K178" s="41"/>
    </row>
    <row r="179" spans="10:11" x14ac:dyDescent="0.25">
      <c r="J179" s="41"/>
      <c r="K179" s="41"/>
    </row>
    <row r="180" spans="10:11" x14ac:dyDescent="0.25">
      <c r="J180" s="41"/>
      <c r="K180" s="41"/>
    </row>
    <row r="181" spans="10:11" x14ac:dyDescent="0.25">
      <c r="J181" s="41"/>
      <c r="K181" s="41"/>
    </row>
    <row r="182" spans="10:11" x14ac:dyDescent="0.25">
      <c r="J182" s="41"/>
      <c r="K182" s="41"/>
    </row>
    <row r="183" spans="10:11" x14ac:dyDescent="0.25">
      <c r="J183" s="41"/>
      <c r="K183" s="41"/>
    </row>
    <row r="184" spans="10:11" x14ac:dyDescent="0.25">
      <c r="J184" s="41"/>
      <c r="K184" s="41"/>
    </row>
    <row r="185" spans="10:11" x14ac:dyDescent="0.25">
      <c r="J185" s="41"/>
      <c r="K185" s="41"/>
    </row>
    <row r="186" spans="10:11" x14ac:dyDescent="0.25">
      <c r="J186" s="41"/>
      <c r="K186" s="41"/>
    </row>
    <row r="187" spans="10:11" x14ac:dyDescent="0.25">
      <c r="J187" s="41"/>
      <c r="K187" s="41"/>
    </row>
    <row r="188" spans="10:11" x14ac:dyDescent="0.25">
      <c r="J188" s="41"/>
      <c r="K188" s="41"/>
    </row>
    <row r="189" spans="10:11" x14ac:dyDescent="0.25">
      <c r="J189" s="41"/>
      <c r="K189" s="41"/>
    </row>
    <row r="190" spans="10:11" x14ac:dyDescent="0.25">
      <c r="J190" s="41"/>
      <c r="K190" s="41"/>
    </row>
    <row r="191" spans="10:11" x14ac:dyDescent="0.25">
      <c r="J191" s="41"/>
      <c r="K191" s="41"/>
    </row>
    <row r="192" spans="10:11" x14ac:dyDescent="0.25">
      <c r="J192" s="41"/>
      <c r="K192" s="41"/>
    </row>
    <row r="193" spans="10:11" x14ac:dyDescent="0.25">
      <c r="J193" s="41"/>
      <c r="K193" s="41"/>
    </row>
    <row r="194" spans="10:11" x14ac:dyDescent="0.25">
      <c r="J194" s="41"/>
      <c r="K194" s="41"/>
    </row>
    <row r="195" spans="10:11" x14ac:dyDescent="0.25">
      <c r="J195" s="41"/>
      <c r="K195" s="41"/>
    </row>
    <row r="196" spans="10:11" x14ac:dyDescent="0.25">
      <c r="J196" s="41"/>
      <c r="K196" s="41"/>
    </row>
    <row r="197" spans="10:11" x14ac:dyDescent="0.25">
      <c r="J197" s="41"/>
      <c r="K197" s="41"/>
    </row>
    <row r="198" spans="10:11" x14ac:dyDescent="0.25">
      <c r="J198" s="41"/>
      <c r="K198" s="41"/>
    </row>
    <row r="199" spans="10:11" x14ac:dyDescent="0.25">
      <c r="J199" s="41"/>
      <c r="K199" s="41"/>
    </row>
    <row r="200" spans="10:11" x14ac:dyDescent="0.25">
      <c r="J200" s="41"/>
      <c r="K200" s="41"/>
    </row>
    <row r="201" spans="10:11" x14ac:dyDescent="0.25">
      <c r="J201" s="41"/>
      <c r="K201" s="41"/>
    </row>
    <row r="202" spans="10:11" x14ac:dyDescent="0.25">
      <c r="J202" s="41"/>
      <c r="K202" s="41"/>
    </row>
    <row r="203" spans="10:11" x14ac:dyDescent="0.25">
      <c r="J203" s="41"/>
      <c r="K203" s="41"/>
    </row>
    <row r="204" spans="10:11" x14ac:dyDescent="0.25">
      <c r="J204" s="41"/>
      <c r="K204" s="41"/>
    </row>
    <row r="205" spans="10:11" x14ac:dyDescent="0.25">
      <c r="J205" s="41"/>
      <c r="K205" s="41"/>
    </row>
    <row r="206" spans="10:11" x14ac:dyDescent="0.25">
      <c r="J206" s="41"/>
      <c r="K206" s="41"/>
    </row>
    <row r="207" spans="10:11" x14ac:dyDescent="0.25">
      <c r="J207" s="41"/>
      <c r="K207" s="41"/>
    </row>
  </sheetData>
  <mergeCells count="24">
    <mergeCell ref="Q96:X97"/>
    <mergeCell ref="AD1:AD4"/>
    <mergeCell ref="Q55:V58"/>
    <mergeCell ref="J2:J5"/>
    <mergeCell ref="K2:K5"/>
    <mergeCell ref="L2:L5"/>
    <mergeCell ref="M2:M5"/>
    <mergeCell ref="N2:N5"/>
    <mergeCell ref="O2:O5"/>
    <mergeCell ref="Q4:S4"/>
    <mergeCell ref="Q5:S5"/>
    <mergeCell ref="Q43:V46"/>
    <mergeCell ref="Q47:V50"/>
    <mergeCell ref="Q51:V54"/>
    <mergeCell ref="C1:M1"/>
    <mergeCell ref="O1:Z1"/>
    <mergeCell ref="G2:G5"/>
    <mergeCell ref="H2:H5"/>
    <mergeCell ref="I2:I5"/>
    <mergeCell ref="B2:B5"/>
    <mergeCell ref="C2:C5"/>
    <mergeCell ref="D2:D5"/>
    <mergeCell ref="E2:E5"/>
    <mergeCell ref="F2:F5"/>
  </mergeCells>
  <hyperlinks>
    <hyperlink ref="Q4" location="'Invertebrate Richness'!O7:U13" display="Table 1 Richness by Year"/>
    <hyperlink ref="Q5" location="'Invertebrate Richness'!O21:V37" display="Richness by assemblage"/>
    <hyperlink ref="T4" location="'Invertebrate Richness'!P33:V39" tooltip="Lake depth" display="Lake depth"/>
    <hyperlink ref="Q4:S4" location="'Invertebrate Richness'!P7:V10" tooltip="Number of taxa by species and family" display="Table 1 Richness by Year"/>
    <hyperlink ref="Q5:S5" location="'Invertebrate Richness'!P13:V33" tooltip="assemblage composition of community " display="Richness by assemblage"/>
    <hyperlink ref="B2:B5" location="Glossary!B5:I7" tooltip="Gloassary" display="LowestID"/>
    <hyperlink ref="D2:D5" location="Glossary!B8:I11" tooltip="Glossary" display="LowestIDNC"/>
    <hyperlink ref="C2:C5" location="Glossary!B16:I22" tooltip="Glossary" display="Assemblage"/>
    <hyperlink ref="P2" location="'Invertebrate Richness'!B7" tooltip="click here to go to top of data matrix" display="top of data"/>
    <hyperlink ref="T5" location="'Invertebrate Richness'!Q81:W97" tooltip="scattergram of salinity and species richness" display="Relationship with salinity"/>
  </hyperlinks>
  <pageMargins left="0.75" right="0.75" top="1" bottom="1" header="0.5" footer="0.5"/>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D9D19"/>
  </sheetPr>
  <dimension ref="A1:AC164"/>
  <sheetViews>
    <sheetView workbookViewId="0">
      <pane ySplit="7" topLeftCell="A8" activePane="bottomLeft" state="frozen"/>
      <selection pane="bottomLeft" activeCell="A8" sqref="A8"/>
    </sheetView>
  </sheetViews>
  <sheetFormatPr defaultRowHeight="15" x14ac:dyDescent="0.25"/>
  <cols>
    <col min="1" max="1" width="4.5703125" customWidth="1"/>
    <col min="2" max="2" width="36" style="16" customWidth="1"/>
    <col min="3" max="3" width="11.28515625" style="16" customWidth="1"/>
    <col min="4" max="9" width="10.85546875" style="16" customWidth="1"/>
    <col min="10" max="10" width="9.7109375" style="16" customWidth="1"/>
    <col min="11" max="12" width="9.140625" style="16"/>
    <col min="13" max="13" width="10.85546875" style="16" customWidth="1"/>
    <col min="14" max="25" width="9.140625" style="16"/>
    <col min="26" max="16384" width="9.140625" style="20"/>
  </cols>
  <sheetData>
    <row r="1" spans="1:25" s="4" customFormat="1" ht="16.5" customHeight="1" x14ac:dyDescent="0.25">
      <c r="A1"/>
      <c r="B1" s="350" t="s">
        <v>722</v>
      </c>
      <c r="C1" s="351" t="s">
        <v>0</v>
      </c>
      <c r="D1" s="351"/>
      <c r="E1" s="351"/>
      <c r="F1" s="351"/>
      <c r="G1" s="351"/>
      <c r="H1" s="351"/>
      <c r="I1" s="351"/>
      <c r="J1" s="352" t="s">
        <v>1007</v>
      </c>
      <c r="K1" s="352"/>
      <c r="L1" s="352"/>
      <c r="M1" s="352"/>
      <c r="N1" s="352"/>
      <c r="O1" s="352"/>
      <c r="P1" s="352"/>
      <c r="Q1" s="352"/>
      <c r="R1" s="352"/>
      <c r="S1" s="352"/>
      <c r="T1" s="352"/>
      <c r="U1" s="352"/>
      <c r="V1" s="1"/>
      <c r="W1" s="2"/>
      <c r="X1" s="3"/>
      <c r="Y1" s="3"/>
    </row>
    <row r="2" spans="1:25" s="4" customFormat="1" ht="26.25" customHeight="1" x14ac:dyDescent="0.25">
      <c r="A2"/>
      <c r="B2" s="350"/>
      <c r="C2" s="351"/>
      <c r="D2" s="351"/>
      <c r="E2" s="351"/>
      <c r="F2" s="351"/>
      <c r="G2" s="351"/>
      <c r="H2" s="351"/>
      <c r="I2" s="351"/>
      <c r="J2" s="353"/>
      <c r="K2" s="353"/>
      <c r="L2" s="353"/>
      <c r="M2" s="353"/>
      <c r="N2" s="353"/>
      <c r="O2" s="353"/>
      <c r="P2" s="353"/>
      <c r="Q2" s="353"/>
      <c r="R2" s="353"/>
      <c r="S2" s="353"/>
      <c r="T2" s="353"/>
      <c r="U2" s="353"/>
      <c r="V2" s="5"/>
      <c r="W2" s="6"/>
      <c r="X2" s="349"/>
      <c r="Y2" s="3"/>
    </row>
    <row r="3" spans="1:25" s="4" customFormat="1" ht="15.75" customHeight="1" x14ac:dyDescent="0.25">
      <c r="A3"/>
      <c r="B3" s="350"/>
      <c r="C3" s="351"/>
      <c r="D3" s="351"/>
      <c r="E3" s="351"/>
      <c r="F3" s="351"/>
      <c r="G3" s="351"/>
      <c r="H3" s="351"/>
      <c r="I3" s="351"/>
      <c r="J3" s="159" t="s">
        <v>694</v>
      </c>
      <c r="K3" s="8"/>
      <c r="L3" s="278" t="s">
        <v>1</v>
      </c>
      <c r="M3" s="8"/>
      <c r="N3" s="278" t="s">
        <v>2</v>
      </c>
      <c r="O3" s="8"/>
      <c r="P3" s="278" t="s">
        <v>3</v>
      </c>
      <c r="Q3" s="8"/>
      <c r="R3" s="278" t="s">
        <v>13</v>
      </c>
      <c r="S3" s="278" t="s">
        <v>9</v>
      </c>
      <c r="T3" s="9"/>
      <c r="U3" s="9"/>
      <c r="V3" s="5"/>
      <c r="W3" s="6"/>
      <c r="X3" s="349"/>
      <c r="Y3" s="3"/>
    </row>
    <row r="4" spans="1:25" s="4" customFormat="1" ht="15.75" customHeight="1" x14ac:dyDescent="0.25">
      <c r="A4"/>
      <c r="B4" s="350"/>
      <c r="C4" s="351"/>
      <c r="D4" s="351"/>
      <c r="E4" s="351"/>
      <c r="F4" s="351"/>
      <c r="G4" s="351"/>
      <c r="H4" s="351"/>
      <c r="I4" s="351"/>
      <c r="J4" s="164" t="s">
        <v>5</v>
      </c>
      <c r="K4" s="8"/>
      <c r="L4" s="278" t="s">
        <v>6</v>
      </c>
      <c r="M4" s="8"/>
      <c r="N4" s="278" t="s">
        <v>7</v>
      </c>
      <c r="O4" s="8"/>
      <c r="P4" s="293" t="s">
        <v>993</v>
      </c>
      <c r="Q4" s="8"/>
      <c r="R4" s="278" t="s">
        <v>4</v>
      </c>
      <c r="S4" s="278" t="s">
        <v>14</v>
      </c>
      <c r="T4" s="9"/>
      <c r="U4" s="9"/>
      <c r="V4" s="5"/>
      <c r="W4" s="6"/>
      <c r="X4" s="349"/>
      <c r="Y4" s="3"/>
    </row>
    <row r="5" spans="1:25" s="4" customFormat="1" ht="15.75" customHeight="1" x14ac:dyDescent="0.25">
      <c r="A5"/>
      <c r="B5" s="350"/>
      <c r="C5" s="351"/>
      <c r="D5" s="351"/>
      <c r="E5" s="351"/>
      <c r="F5" s="351"/>
      <c r="G5" s="351"/>
      <c r="H5" s="351"/>
      <c r="I5" s="351"/>
      <c r="J5" s="278" t="s">
        <v>10</v>
      </c>
      <c r="K5" s="8"/>
      <c r="L5" s="278" t="s">
        <v>11</v>
      </c>
      <c r="M5" s="8"/>
      <c r="N5" s="278" t="s">
        <v>12</v>
      </c>
      <c r="O5" s="8"/>
      <c r="P5" s="278" t="s">
        <v>8</v>
      </c>
      <c r="Q5" s="8"/>
      <c r="R5" s="293" t="s">
        <v>894</v>
      </c>
      <c r="S5" s="8"/>
      <c r="T5" s="9"/>
      <c r="U5" s="9"/>
      <c r="V5" s="5"/>
      <c r="W5" s="6"/>
      <c r="X5" s="349"/>
      <c r="Y5" s="3"/>
    </row>
    <row r="6" spans="1:25" s="4" customFormat="1" ht="15.75" customHeight="1" x14ac:dyDescent="0.25">
      <c r="A6"/>
      <c r="B6" s="357" t="s">
        <v>971</v>
      </c>
      <c r="C6" s="358" t="s">
        <v>16</v>
      </c>
      <c r="D6" s="165">
        <v>1997</v>
      </c>
      <c r="E6" s="165">
        <v>1999</v>
      </c>
      <c r="F6" s="165">
        <v>2001</v>
      </c>
      <c r="G6" s="165">
        <v>2003</v>
      </c>
      <c r="H6" s="165">
        <v>2005</v>
      </c>
      <c r="I6" s="165">
        <v>2007</v>
      </c>
      <c r="J6" s="55"/>
      <c r="K6" s="11"/>
      <c r="L6" s="4" t="s">
        <v>618</v>
      </c>
      <c r="M6" s="11"/>
      <c r="N6" s="356" t="s">
        <v>995</v>
      </c>
      <c r="O6" s="356"/>
      <c r="P6" s="356"/>
      <c r="Q6" s="11"/>
      <c r="R6" s="11"/>
      <c r="S6" s="11"/>
      <c r="T6" s="9"/>
      <c r="U6" s="9"/>
      <c r="V6" s="5"/>
      <c r="W6" s="6"/>
      <c r="X6" s="3"/>
      <c r="Y6" s="3"/>
    </row>
    <row r="7" spans="1:25" s="15" customFormat="1" x14ac:dyDescent="0.25">
      <c r="A7"/>
      <c r="B7" s="357"/>
      <c r="C7" s="358"/>
      <c r="D7" s="166">
        <v>35706</v>
      </c>
      <c r="E7" s="166">
        <v>36455</v>
      </c>
      <c r="F7" s="166">
        <v>37189</v>
      </c>
      <c r="G7" s="166">
        <v>37925</v>
      </c>
      <c r="H7" s="166">
        <v>38654</v>
      </c>
      <c r="I7" s="166">
        <v>39382</v>
      </c>
      <c r="J7" s="164" t="s">
        <v>681</v>
      </c>
      <c r="K7" s="13"/>
      <c r="L7" s="13"/>
      <c r="M7" s="13"/>
      <c r="N7" s="355" t="s">
        <v>696</v>
      </c>
      <c r="O7" s="355"/>
      <c r="P7" s="355"/>
      <c r="Q7" s="354" t="s">
        <v>697</v>
      </c>
      <c r="R7" s="354"/>
      <c r="S7" s="354"/>
      <c r="T7" s="13"/>
      <c r="U7" s="13"/>
      <c r="V7" s="14"/>
      <c r="W7" s="12"/>
      <c r="X7" s="12"/>
      <c r="Y7" s="12"/>
    </row>
    <row r="8" spans="1:25" x14ac:dyDescent="0.25">
      <c r="B8" s="113" t="s">
        <v>17</v>
      </c>
      <c r="C8" s="113" t="s">
        <v>18</v>
      </c>
      <c r="D8" s="184">
        <v>4</v>
      </c>
      <c r="E8" s="184"/>
      <c r="F8" s="184"/>
      <c r="G8" s="184"/>
      <c r="H8" s="184"/>
      <c r="I8" s="185"/>
      <c r="J8" s="18"/>
      <c r="K8" s="18"/>
      <c r="L8" s="18"/>
      <c r="M8" s="18"/>
      <c r="N8" s="18"/>
      <c r="O8" s="18"/>
      <c r="P8" s="18"/>
      <c r="Q8" s="18"/>
      <c r="R8" s="18"/>
      <c r="S8" s="18"/>
      <c r="T8" s="18"/>
      <c r="U8" s="18"/>
      <c r="V8" s="19"/>
    </row>
    <row r="9" spans="1:25" x14ac:dyDescent="0.25">
      <c r="B9" s="129" t="s">
        <v>19</v>
      </c>
      <c r="C9" s="129" t="s">
        <v>20</v>
      </c>
      <c r="D9" s="183">
        <v>3</v>
      </c>
      <c r="E9" s="183">
        <v>3</v>
      </c>
      <c r="F9" s="183">
        <v>2</v>
      </c>
      <c r="G9" s="183">
        <v>2</v>
      </c>
      <c r="H9" s="183">
        <v>2</v>
      </c>
      <c r="I9" s="183">
        <v>1</v>
      </c>
      <c r="J9" s="18"/>
      <c r="K9" s="18"/>
      <c r="L9" s="18"/>
      <c r="M9" s="18"/>
      <c r="N9" s="18"/>
      <c r="O9" s="18"/>
      <c r="P9" s="18"/>
      <c r="Q9" s="18"/>
      <c r="R9" s="18"/>
      <c r="S9" s="18"/>
      <c r="T9" s="18"/>
      <c r="U9" s="18"/>
      <c r="V9" s="19"/>
    </row>
    <row r="10" spans="1:25" x14ac:dyDescent="0.25">
      <c r="B10" s="113" t="s">
        <v>191</v>
      </c>
      <c r="C10" s="113" t="s">
        <v>192</v>
      </c>
      <c r="D10" s="186"/>
      <c r="E10" s="186"/>
      <c r="F10" s="186">
        <v>3</v>
      </c>
      <c r="G10" s="186"/>
      <c r="H10" s="186"/>
      <c r="I10" s="186"/>
      <c r="J10" s="18"/>
      <c r="K10" s="18"/>
      <c r="L10" s="18"/>
      <c r="M10" s="18"/>
      <c r="N10" s="18"/>
      <c r="O10" s="18"/>
      <c r="P10" s="18"/>
      <c r="Q10" s="18"/>
      <c r="R10" s="18"/>
      <c r="S10" s="18"/>
      <c r="T10" s="18"/>
      <c r="U10" s="18"/>
      <c r="V10" s="19"/>
    </row>
    <row r="11" spans="1:25" x14ac:dyDescent="0.25">
      <c r="B11" s="129" t="s">
        <v>21</v>
      </c>
      <c r="C11" s="129" t="s">
        <v>22</v>
      </c>
      <c r="D11" s="183"/>
      <c r="E11" s="183"/>
      <c r="F11" s="183">
        <v>3</v>
      </c>
      <c r="G11" s="183">
        <v>1</v>
      </c>
      <c r="H11" s="183">
        <v>1</v>
      </c>
      <c r="I11" s="183">
        <v>1</v>
      </c>
      <c r="J11" s="18"/>
      <c r="K11" s="18"/>
      <c r="L11" s="18"/>
      <c r="M11" s="18"/>
      <c r="N11" s="18"/>
      <c r="O11" s="18"/>
      <c r="P11" s="18"/>
      <c r="Q11" s="18"/>
      <c r="R11" s="18"/>
      <c r="S11" s="18"/>
      <c r="T11" s="18"/>
      <c r="U11" s="18"/>
      <c r="V11" s="19"/>
    </row>
    <row r="12" spans="1:25" x14ac:dyDescent="0.25">
      <c r="B12" s="113" t="s">
        <v>988</v>
      </c>
      <c r="C12" s="113" t="s">
        <v>24</v>
      </c>
      <c r="D12" s="186"/>
      <c r="E12" s="186">
        <v>4</v>
      </c>
      <c r="F12" s="186">
        <v>3</v>
      </c>
      <c r="G12" s="186">
        <v>1</v>
      </c>
      <c r="H12" s="186">
        <v>3</v>
      </c>
      <c r="I12" s="186">
        <v>2</v>
      </c>
      <c r="J12" s="18"/>
      <c r="K12" s="18"/>
      <c r="L12" s="18"/>
      <c r="M12" s="18"/>
      <c r="N12" s="18"/>
      <c r="O12" s="18"/>
      <c r="P12" s="18"/>
      <c r="Q12" s="18"/>
      <c r="R12" s="18"/>
      <c r="S12" s="18"/>
      <c r="T12" s="18"/>
      <c r="U12" s="18"/>
      <c r="V12" s="19"/>
    </row>
    <row r="13" spans="1:25" x14ac:dyDescent="0.25">
      <c r="B13" s="129" t="s">
        <v>853</v>
      </c>
      <c r="C13" s="129" t="s">
        <v>854</v>
      </c>
      <c r="D13" s="183"/>
      <c r="E13" s="183"/>
      <c r="F13" s="183"/>
      <c r="G13" s="183"/>
      <c r="H13" s="183"/>
      <c r="I13" s="183">
        <v>1</v>
      </c>
      <c r="J13" s="18"/>
      <c r="K13" s="18"/>
      <c r="L13" s="18"/>
      <c r="M13" s="18"/>
      <c r="N13" s="18"/>
      <c r="O13" s="18"/>
      <c r="P13" s="18"/>
      <c r="Q13" s="18"/>
      <c r="R13" s="18"/>
      <c r="S13" s="18"/>
      <c r="T13" s="18"/>
      <c r="U13" s="18"/>
      <c r="V13" s="19"/>
    </row>
    <row r="14" spans="1:25" x14ac:dyDescent="0.25">
      <c r="B14" s="113" t="s">
        <v>855</v>
      </c>
      <c r="C14" s="113" t="s">
        <v>856</v>
      </c>
      <c r="D14" s="186"/>
      <c r="E14" s="186"/>
      <c r="F14" s="186"/>
      <c r="G14" s="186"/>
      <c r="H14" s="186"/>
      <c r="I14" s="186">
        <v>1</v>
      </c>
      <c r="J14" s="18"/>
      <c r="K14" s="18"/>
      <c r="L14" s="18"/>
      <c r="M14" s="21"/>
      <c r="N14" s="18"/>
      <c r="O14" s="18"/>
      <c r="P14" s="18"/>
      <c r="Q14" s="18"/>
      <c r="R14" s="18"/>
      <c r="S14" s="18"/>
      <c r="T14" s="18"/>
      <c r="U14" s="18"/>
      <c r="V14" s="19"/>
    </row>
    <row r="15" spans="1:25" x14ac:dyDescent="0.25">
      <c r="B15" s="129" t="s">
        <v>848</v>
      </c>
      <c r="C15" s="129" t="s">
        <v>849</v>
      </c>
      <c r="D15" s="183"/>
      <c r="E15" s="183"/>
      <c r="F15" s="183"/>
      <c r="G15" s="183"/>
      <c r="H15" s="183"/>
      <c r="I15" s="183">
        <v>1</v>
      </c>
      <c r="J15" s="18"/>
      <c r="K15" s="18"/>
      <c r="L15" s="18"/>
      <c r="M15" s="18"/>
      <c r="N15" s="18"/>
      <c r="O15" s="18"/>
      <c r="P15" s="18"/>
      <c r="Q15" s="18"/>
      <c r="R15" s="18"/>
      <c r="S15" s="18"/>
      <c r="T15" s="18"/>
      <c r="U15" s="18"/>
      <c r="V15" s="19"/>
    </row>
    <row r="16" spans="1:25" x14ac:dyDescent="0.25">
      <c r="B16" s="113" t="s">
        <v>850</v>
      </c>
      <c r="C16" s="113" t="s">
        <v>852</v>
      </c>
      <c r="D16" s="186"/>
      <c r="E16" s="186">
        <v>5</v>
      </c>
      <c r="F16" s="186"/>
      <c r="G16" s="186"/>
      <c r="H16" s="186"/>
      <c r="I16" s="186"/>
      <c r="J16" s="18"/>
      <c r="K16" s="18"/>
      <c r="L16" s="18"/>
      <c r="M16" s="18"/>
      <c r="N16" s="18"/>
      <c r="O16" s="18"/>
      <c r="P16" s="18"/>
      <c r="Q16" s="18"/>
      <c r="R16" s="18"/>
      <c r="S16" s="18"/>
      <c r="T16" s="18"/>
      <c r="U16" s="18"/>
      <c r="V16" s="19"/>
    </row>
    <row r="17" spans="2:29" x14ac:dyDescent="0.25">
      <c r="B17" s="129" t="s">
        <v>880</v>
      </c>
      <c r="C17" s="129" t="s">
        <v>881</v>
      </c>
      <c r="D17" s="183"/>
      <c r="E17" s="183">
        <v>1</v>
      </c>
      <c r="F17" s="183"/>
      <c r="G17" s="183"/>
      <c r="H17" s="183"/>
      <c r="I17" s="183"/>
      <c r="J17" s="18"/>
      <c r="K17" s="18"/>
      <c r="L17" s="18"/>
      <c r="M17" s="18"/>
      <c r="N17" s="18"/>
      <c r="O17" s="18"/>
      <c r="P17" s="18"/>
      <c r="Q17" s="18"/>
      <c r="R17" s="18"/>
      <c r="S17" s="18"/>
      <c r="T17" s="18"/>
      <c r="U17" s="18"/>
      <c r="V17" s="19"/>
      <c r="Z17" s="16"/>
    </row>
    <row r="18" spans="2:29" x14ac:dyDescent="0.25">
      <c r="B18" s="113" t="s">
        <v>924</v>
      </c>
      <c r="C18" s="113" t="s">
        <v>925</v>
      </c>
      <c r="D18" s="186"/>
      <c r="E18" s="186"/>
      <c r="F18" s="186">
        <v>1</v>
      </c>
      <c r="G18" s="186"/>
      <c r="H18" s="186"/>
      <c r="I18" s="186"/>
      <c r="J18" s="18"/>
      <c r="K18" s="18"/>
      <c r="L18" s="18"/>
      <c r="M18" s="18"/>
      <c r="N18" s="18"/>
      <c r="O18" s="18"/>
      <c r="P18" s="18"/>
      <c r="Q18" s="18"/>
      <c r="R18" s="18"/>
      <c r="S18" s="18"/>
      <c r="T18" s="18"/>
      <c r="U18" s="18"/>
      <c r="V18" s="19"/>
      <c r="X18" s="10"/>
      <c r="Y18" s="10"/>
      <c r="Z18" s="10"/>
      <c r="AA18" s="10"/>
      <c r="AB18" s="10"/>
      <c r="AC18" s="10"/>
    </row>
    <row r="19" spans="2:29" x14ac:dyDescent="0.25">
      <c r="B19" s="129" t="s">
        <v>868</v>
      </c>
      <c r="C19" s="129" t="s">
        <v>869</v>
      </c>
      <c r="D19" s="183"/>
      <c r="E19" s="183"/>
      <c r="F19" s="183">
        <v>1</v>
      </c>
      <c r="G19" s="183"/>
      <c r="H19" s="183"/>
      <c r="I19" s="183"/>
      <c r="J19" s="18"/>
      <c r="K19" s="18"/>
      <c r="L19" s="18"/>
      <c r="M19" s="18"/>
      <c r="N19" s="18"/>
      <c r="O19" s="18"/>
      <c r="P19" s="18"/>
      <c r="Q19" s="18"/>
      <c r="R19" s="18"/>
      <c r="S19" s="18"/>
      <c r="T19" s="18"/>
      <c r="U19" s="18"/>
      <c r="V19" s="19"/>
      <c r="Z19" s="16"/>
      <c r="AA19" s="16"/>
      <c r="AB19" s="16"/>
      <c r="AC19" s="16"/>
    </row>
    <row r="20" spans="2:29" x14ac:dyDescent="0.25">
      <c r="B20" s="113" t="s">
        <v>886</v>
      </c>
      <c r="C20" s="113" t="s">
        <v>887</v>
      </c>
      <c r="D20" s="186"/>
      <c r="E20" s="186"/>
      <c r="F20" s="186">
        <v>1</v>
      </c>
      <c r="G20" s="186"/>
      <c r="H20" s="186"/>
      <c r="I20" s="186"/>
      <c r="J20" s="18"/>
      <c r="K20" s="22"/>
      <c r="L20" s="18"/>
      <c r="M20" s="18"/>
      <c r="N20" s="18"/>
      <c r="O20" s="18"/>
      <c r="P20" s="18"/>
      <c r="Q20" s="18"/>
      <c r="R20" s="18"/>
      <c r="S20" s="18"/>
      <c r="T20" s="18"/>
      <c r="U20" s="18"/>
      <c r="V20" s="19"/>
      <c r="Z20" s="16"/>
      <c r="AA20" s="16"/>
      <c r="AB20" s="16"/>
      <c r="AC20" s="16"/>
    </row>
    <row r="21" spans="2:29" x14ac:dyDescent="0.25">
      <c r="B21" s="129" t="s">
        <v>888</v>
      </c>
      <c r="C21" s="129" t="s">
        <v>889</v>
      </c>
      <c r="D21" s="183"/>
      <c r="E21" s="183">
        <v>4</v>
      </c>
      <c r="F21" s="183"/>
      <c r="G21" s="183"/>
      <c r="H21" s="183"/>
      <c r="I21" s="183"/>
      <c r="J21" s="18"/>
      <c r="K21" s="18"/>
      <c r="L21" s="18"/>
      <c r="M21" s="18"/>
      <c r="N21" s="18"/>
      <c r="O21" s="18"/>
      <c r="P21" s="18"/>
      <c r="Q21" s="18"/>
      <c r="R21" s="18"/>
      <c r="S21" s="18"/>
      <c r="T21" s="18"/>
      <c r="U21" s="18"/>
      <c r="V21" s="19"/>
      <c r="Z21" s="16"/>
      <c r="AA21" s="16"/>
      <c r="AB21" s="16"/>
      <c r="AC21" s="16"/>
    </row>
    <row r="22" spans="2:29" x14ac:dyDescent="0.25">
      <c r="B22" s="113" t="s">
        <v>892</v>
      </c>
      <c r="C22" s="113" t="s">
        <v>893</v>
      </c>
      <c r="D22" s="186"/>
      <c r="E22" s="186">
        <v>4</v>
      </c>
      <c r="F22" s="186">
        <v>1</v>
      </c>
      <c r="G22" s="186"/>
      <c r="H22" s="186"/>
      <c r="I22" s="186"/>
      <c r="J22" s="18"/>
      <c r="K22" s="18"/>
      <c r="L22" s="18"/>
      <c r="M22" s="18"/>
      <c r="N22" s="18"/>
      <c r="O22" s="18"/>
      <c r="P22" s="18"/>
      <c r="Q22" s="18"/>
      <c r="R22" s="18"/>
      <c r="S22" s="18"/>
      <c r="T22" s="18"/>
      <c r="U22" s="18"/>
      <c r="V22" s="19"/>
      <c r="Z22" s="16"/>
      <c r="AA22" s="16"/>
      <c r="AB22" s="16"/>
      <c r="AC22" s="16"/>
    </row>
    <row r="23" spans="2:29" x14ac:dyDescent="0.25">
      <c r="B23" s="129" t="s">
        <v>890</v>
      </c>
      <c r="C23" s="129" t="s">
        <v>891</v>
      </c>
      <c r="D23" s="183"/>
      <c r="E23" s="183"/>
      <c r="F23" s="183">
        <v>1</v>
      </c>
      <c r="G23" s="183"/>
      <c r="H23" s="183"/>
      <c r="I23" s="183"/>
      <c r="J23" s="18"/>
      <c r="K23" s="18"/>
      <c r="L23" s="18"/>
      <c r="M23" s="18"/>
      <c r="N23" s="18"/>
      <c r="O23" s="18"/>
      <c r="P23" s="18"/>
      <c r="Q23" s="18"/>
      <c r="R23" s="18"/>
      <c r="S23" s="18"/>
      <c r="T23" s="18"/>
      <c r="U23" s="18"/>
      <c r="V23" s="19"/>
      <c r="Z23" s="16"/>
      <c r="AA23" s="16"/>
      <c r="AB23" s="16"/>
      <c r="AC23" s="16"/>
    </row>
    <row r="24" spans="2:29" x14ac:dyDescent="0.25">
      <c r="B24" s="113" t="s">
        <v>989</v>
      </c>
      <c r="C24" s="113" t="s">
        <v>885</v>
      </c>
      <c r="D24" s="186"/>
      <c r="E24" s="186"/>
      <c r="F24" s="186">
        <v>1</v>
      </c>
      <c r="G24" s="186"/>
      <c r="H24" s="186"/>
      <c r="I24" s="186"/>
      <c r="J24" s="18"/>
      <c r="K24" s="18"/>
      <c r="L24" s="18"/>
      <c r="M24" s="18"/>
      <c r="N24" s="18"/>
      <c r="O24" s="18"/>
      <c r="P24" s="18"/>
      <c r="Q24" s="18"/>
      <c r="R24" s="18"/>
      <c r="S24" s="18"/>
      <c r="T24" s="18"/>
      <c r="U24" s="18"/>
      <c r="V24" s="19"/>
      <c r="Z24" s="16"/>
      <c r="AA24" s="16"/>
      <c r="AB24" s="16"/>
      <c r="AC24" s="16"/>
    </row>
    <row r="25" spans="2:29" x14ac:dyDescent="0.25">
      <c r="B25" s="129" t="s">
        <v>147</v>
      </c>
      <c r="C25" s="129" t="s">
        <v>148</v>
      </c>
      <c r="D25" s="183"/>
      <c r="E25" s="183">
        <v>1</v>
      </c>
      <c r="F25" s="183"/>
      <c r="G25" s="183"/>
      <c r="H25" s="183">
        <v>1</v>
      </c>
      <c r="I25" s="183"/>
      <c r="J25" s="18"/>
      <c r="K25" s="18"/>
      <c r="L25" s="18"/>
      <c r="M25" s="18"/>
      <c r="N25" s="18"/>
      <c r="O25" s="18"/>
      <c r="P25" s="18"/>
      <c r="Q25" s="18"/>
      <c r="R25" s="18"/>
      <c r="S25" s="18"/>
      <c r="T25" s="18"/>
      <c r="U25" s="18"/>
      <c r="V25" s="19"/>
    </row>
    <row r="26" spans="2:29" x14ac:dyDescent="0.25">
      <c r="B26" s="113" t="s">
        <v>29</v>
      </c>
      <c r="C26" s="113" t="s">
        <v>30</v>
      </c>
      <c r="D26" s="186"/>
      <c r="E26" s="186"/>
      <c r="F26" s="186"/>
      <c r="G26" s="186">
        <v>1</v>
      </c>
      <c r="H26" s="186">
        <v>2</v>
      </c>
      <c r="I26" s="186"/>
      <c r="J26" s="18"/>
      <c r="K26" s="18"/>
      <c r="L26" s="18"/>
      <c r="M26" s="18"/>
      <c r="N26" s="18"/>
      <c r="O26" s="18"/>
      <c r="P26" s="18"/>
      <c r="Q26" s="18"/>
      <c r="R26" s="18"/>
      <c r="S26" s="18"/>
      <c r="T26" s="18"/>
      <c r="U26" s="18"/>
      <c r="V26" s="19"/>
    </row>
    <row r="27" spans="2:29" x14ac:dyDescent="0.25">
      <c r="B27" s="129" t="s">
        <v>990</v>
      </c>
      <c r="C27" s="129" t="s">
        <v>954</v>
      </c>
      <c r="D27" s="183"/>
      <c r="E27" s="183">
        <v>2</v>
      </c>
      <c r="F27" s="183"/>
      <c r="G27" s="183"/>
      <c r="H27" s="183"/>
      <c r="I27" s="183"/>
      <c r="J27" s="18"/>
      <c r="K27" s="18"/>
      <c r="L27" s="18"/>
      <c r="M27" s="18"/>
      <c r="N27" s="18"/>
      <c r="O27" s="18"/>
      <c r="P27" s="18"/>
      <c r="Q27" s="18"/>
      <c r="R27" s="18"/>
      <c r="S27" s="18"/>
      <c r="T27" s="18"/>
      <c r="U27" s="18"/>
      <c r="V27" s="19"/>
    </row>
    <row r="28" spans="2:29" x14ac:dyDescent="0.25">
      <c r="B28" s="113" t="s">
        <v>271</v>
      </c>
      <c r="C28" s="113" t="s">
        <v>272</v>
      </c>
      <c r="D28" s="186">
        <v>1</v>
      </c>
      <c r="E28" s="186"/>
      <c r="F28" s="186"/>
      <c r="G28" s="186"/>
      <c r="H28" s="186"/>
      <c r="I28" s="186"/>
      <c r="J28" s="18"/>
      <c r="K28" s="18"/>
      <c r="L28" s="18"/>
      <c r="M28" s="18"/>
      <c r="N28" s="18"/>
      <c r="O28" s="18"/>
      <c r="P28" s="18"/>
      <c r="Q28" s="18"/>
      <c r="R28" s="18"/>
      <c r="S28" s="18"/>
      <c r="T28" s="18"/>
      <c r="U28" s="18"/>
      <c r="V28" s="19"/>
    </row>
    <row r="29" spans="2:29" x14ac:dyDescent="0.25">
      <c r="B29" s="129" t="s">
        <v>937</v>
      </c>
      <c r="C29" s="129" t="s">
        <v>938</v>
      </c>
      <c r="D29" s="183">
        <v>2</v>
      </c>
      <c r="E29" s="183">
        <v>2</v>
      </c>
      <c r="F29" s="183">
        <v>2</v>
      </c>
      <c r="G29" s="183">
        <v>1</v>
      </c>
      <c r="H29" s="183"/>
      <c r="I29" s="183">
        <v>3</v>
      </c>
      <c r="J29" s="18"/>
      <c r="K29" s="18"/>
      <c r="L29" s="18"/>
      <c r="M29" s="18"/>
      <c r="N29" s="18"/>
      <c r="O29" s="18"/>
      <c r="P29" s="18"/>
      <c r="Q29" s="18"/>
      <c r="R29" s="18"/>
      <c r="S29" s="18"/>
      <c r="T29" s="18"/>
      <c r="U29" s="18"/>
      <c r="V29" s="19"/>
    </row>
    <row r="30" spans="2:29" x14ac:dyDescent="0.25">
      <c r="B30" s="113" t="s">
        <v>31</v>
      </c>
      <c r="C30" s="113" t="s">
        <v>32</v>
      </c>
      <c r="D30" s="186"/>
      <c r="E30" s="186"/>
      <c r="F30" s="186"/>
      <c r="G30" s="186">
        <v>1</v>
      </c>
      <c r="H30" s="186"/>
      <c r="I30" s="186">
        <v>2</v>
      </c>
      <c r="J30" s="18"/>
      <c r="K30" s="18"/>
      <c r="L30" s="18"/>
      <c r="M30" s="18"/>
      <c r="N30" s="18"/>
      <c r="O30" s="18"/>
      <c r="P30" s="18"/>
      <c r="Q30" s="18"/>
      <c r="R30" s="18"/>
      <c r="S30" s="18"/>
      <c r="T30" s="18"/>
      <c r="U30" s="18"/>
      <c r="V30" s="19"/>
    </row>
    <row r="31" spans="2:29" x14ac:dyDescent="0.25">
      <c r="B31" s="129" t="s">
        <v>33</v>
      </c>
      <c r="C31" s="129" t="s">
        <v>34</v>
      </c>
      <c r="D31" s="183">
        <v>2</v>
      </c>
      <c r="E31" s="183">
        <v>1</v>
      </c>
      <c r="F31" s="183">
        <v>1</v>
      </c>
      <c r="G31" s="183">
        <v>1</v>
      </c>
      <c r="H31" s="183">
        <v>1</v>
      </c>
      <c r="I31" s="183">
        <v>1</v>
      </c>
      <c r="J31" s="18"/>
      <c r="K31" s="18"/>
      <c r="L31" s="18"/>
      <c r="M31" s="18"/>
      <c r="N31" s="18"/>
      <c r="O31" s="18"/>
      <c r="P31" s="18"/>
      <c r="Q31" s="18"/>
      <c r="R31" s="18"/>
      <c r="S31" s="18"/>
      <c r="T31" s="18"/>
      <c r="U31" s="18"/>
      <c r="V31" s="19"/>
    </row>
    <row r="32" spans="2:29" x14ac:dyDescent="0.25">
      <c r="B32" s="113" t="s">
        <v>964</v>
      </c>
      <c r="C32" s="113" t="s">
        <v>965</v>
      </c>
      <c r="D32" s="186">
        <v>1</v>
      </c>
      <c r="E32" s="186"/>
      <c r="F32" s="186"/>
      <c r="G32" s="186"/>
      <c r="H32" s="186"/>
      <c r="I32" s="186"/>
      <c r="J32" s="18"/>
      <c r="K32" s="18"/>
      <c r="L32" s="18"/>
      <c r="M32" s="18"/>
      <c r="N32" s="18"/>
      <c r="O32" s="18"/>
      <c r="P32" s="18"/>
      <c r="Q32" s="18"/>
      <c r="R32" s="18"/>
      <c r="S32" s="18"/>
      <c r="T32" s="18"/>
      <c r="U32" s="18"/>
      <c r="V32" s="19"/>
    </row>
    <row r="33" spans="2:22" x14ac:dyDescent="0.25">
      <c r="B33" s="129" t="s">
        <v>902</v>
      </c>
      <c r="C33" s="129" t="s">
        <v>903</v>
      </c>
      <c r="D33" s="183"/>
      <c r="E33" s="183">
        <v>1</v>
      </c>
      <c r="F33" s="183"/>
      <c r="G33" s="183">
        <v>1</v>
      </c>
      <c r="H33" s="183"/>
      <c r="I33" s="183"/>
      <c r="J33" s="18"/>
      <c r="K33" s="18"/>
      <c r="L33" s="348" t="s">
        <v>1011</v>
      </c>
      <c r="M33" s="348"/>
      <c r="N33" s="348"/>
      <c r="O33" s="348"/>
      <c r="P33" s="348"/>
      <c r="Q33" s="348"/>
      <c r="R33" s="348"/>
      <c r="S33" s="348"/>
      <c r="T33" s="348"/>
      <c r="U33" s="18"/>
      <c r="V33" s="19"/>
    </row>
    <row r="34" spans="2:22" x14ac:dyDescent="0.25">
      <c r="B34" s="113" t="s">
        <v>287</v>
      </c>
      <c r="C34" s="113" t="s">
        <v>288</v>
      </c>
      <c r="D34" s="186"/>
      <c r="E34" s="186">
        <v>1</v>
      </c>
      <c r="F34" s="186"/>
      <c r="G34" s="186"/>
      <c r="H34" s="186"/>
      <c r="I34" s="186"/>
      <c r="J34" s="18"/>
      <c r="K34" s="18"/>
      <c r="L34" s="348"/>
      <c r="M34" s="348"/>
      <c r="N34" s="348"/>
      <c r="O34" s="348"/>
      <c r="P34" s="348"/>
      <c r="Q34" s="348"/>
      <c r="R34" s="348"/>
      <c r="S34" s="348"/>
      <c r="T34" s="348"/>
      <c r="U34" s="18"/>
      <c r="V34" s="19"/>
    </row>
    <row r="35" spans="2:22" x14ac:dyDescent="0.25">
      <c r="B35" s="129" t="s">
        <v>35</v>
      </c>
      <c r="C35" s="129" t="s">
        <v>36</v>
      </c>
      <c r="D35" s="183"/>
      <c r="E35" s="183"/>
      <c r="F35" s="183"/>
      <c r="G35" s="183">
        <v>1</v>
      </c>
      <c r="H35" s="183">
        <v>1</v>
      </c>
      <c r="I35" s="183"/>
      <c r="J35" s="18"/>
      <c r="K35" s="18"/>
      <c r="L35" s="348"/>
      <c r="M35" s="348"/>
      <c r="N35" s="348"/>
      <c r="O35" s="348"/>
      <c r="P35" s="348"/>
      <c r="Q35" s="348"/>
      <c r="R35" s="348"/>
      <c r="S35" s="348"/>
      <c r="T35" s="348"/>
      <c r="U35" s="18"/>
      <c r="V35" s="19"/>
    </row>
    <row r="36" spans="2:22" x14ac:dyDescent="0.25">
      <c r="B36" s="113" t="s">
        <v>836</v>
      </c>
      <c r="C36" s="113" t="s">
        <v>837</v>
      </c>
      <c r="D36" s="186"/>
      <c r="E36" s="186">
        <v>1</v>
      </c>
      <c r="F36" s="186"/>
      <c r="G36" s="186"/>
      <c r="H36" s="186"/>
      <c r="I36" s="186"/>
      <c r="J36" s="18"/>
      <c r="K36" s="18"/>
      <c r="L36" s="348"/>
      <c r="M36" s="348"/>
      <c r="N36" s="348"/>
      <c r="O36" s="348"/>
      <c r="P36" s="348"/>
      <c r="Q36" s="348"/>
      <c r="R36" s="348"/>
      <c r="S36" s="348"/>
      <c r="T36" s="348"/>
      <c r="U36" s="18"/>
      <c r="V36" s="19"/>
    </row>
    <row r="37" spans="2:22" x14ac:dyDescent="0.25">
      <c r="B37" s="129" t="s">
        <v>857</v>
      </c>
      <c r="C37" s="129" t="s">
        <v>858</v>
      </c>
      <c r="D37" s="183">
        <v>2</v>
      </c>
      <c r="E37" s="183"/>
      <c r="F37" s="183"/>
      <c r="G37" s="183"/>
      <c r="H37" s="183"/>
      <c r="I37" s="183"/>
      <c r="J37" s="18"/>
      <c r="K37" s="18"/>
      <c r="L37" s="348"/>
      <c r="M37" s="348"/>
      <c r="N37" s="348"/>
      <c r="O37" s="348"/>
      <c r="P37" s="348"/>
      <c r="Q37" s="348"/>
      <c r="R37" s="348"/>
      <c r="S37" s="348"/>
      <c r="T37" s="348"/>
      <c r="U37" s="18"/>
      <c r="V37" s="19"/>
    </row>
    <row r="38" spans="2:22" x14ac:dyDescent="0.25">
      <c r="B38" s="113" t="s">
        <v>39</v>
      </c>
      <c r="C38" s="113" t="s">
        <v>40</v>
      </c>
      <c r="D38" s="186">
        <v>4</v>
      </c>
      <c r="E38" s="186"/>
      <c r="F38" s="186"/>
      <c r="G38" s="186"/>
      <c r="H38" s="186"/>
      <c r="I38" s="186"/>
      <c r="J38" s="18"/>
      <c r="K38" s="18"/>
      <c r="L38" s="348"/>
      <c r="M38" s="348"/>
      <c r="N38" s="348"/>
      <c r="O38" s="348"/>
      <c r="P38" s="348"/>
      <c r="Q38" s="348"/>
      <c r="R38" s="348"/>
      <c r="S38" s="348"/>
      <c r="T38" s="348"/>
      <c r="U38" s="18"/>
      <c r="V38" s="19"/>
    </row>
    <row r="39" spans="2:22" x14ac:dyDescent="0.25">
      <c r="B39" s="129" t="s">
        <v>41</v>
      </c>
      <c r="C39" s="129" t="s">
        <v>42</v>
      </c>
      <c r="D39" s="183">
        <v>3</v>
      </c>
      <c r="E39" s="183">
        <v>2</v>
      </c>
      <c r="F39" s="183"/>
      <c r="G39" s="183">
        <v>1</v>
      </c>
      <c r="H39" s="183"/>
      <c r="I39" s="183">
        <v>1</v>
      </c>
      <c r="J39" s="18"/>
      <c r="K39" s="18"/>
      <c r="L39" s="348"/>
      <c r="M39" s="348"/>
      <c r="N39" s="348"/>
      <c r="O39" s="348"/>
      <c r="P39" s="348"/>
      <c r="Q39" s="348"/>
      <c r="R39" s="348"/>
      <c r="S39" s="348"/>
      <c r="T39" s="348"/>
      <c r="U39" s="18"/>
      <c r="V39" s="19"/>
    </row>
    <row r="40" spans="2:22" ht="15" customHeight="1" x14ac:dyDescent="0.25">
      <c r="B40" s="113" t="s">
        <v>906</v>
      </c>
      <c r="C40" s="113" t="s">
        <v>907</v>
      </c>
      <c r="D40" s="186"/>
      <c r="E40" s="186">
        <v>1</v>
      </c>
      <c r="F40" s="186"/>
      <c r="G40" s="186"/>
      <c r="H40" s="186">
        <v>1</v>
      </c>
      <c r="I40" s="186"/>
      <c r="J40" s="18"/>
      <c r="K40" s="18"/>
      <c r="L40" s="18"/>
      <c r="M40" s="18"/>
      <c r="N40" s="18"/>
      <c r="O40" s="18"/>
      <c r="P40" s="18"/>
      <c r="Q40" s="18"/>
      <c r="R40" s="18"/>
      <c r="S40" s="18"/>
      <c r="T40" s="18"/>
      <c r="U40" s="18"/>
      <c r="V40" s="19"/>
    </row>
    <row r="41" spans="2:22" x14ac:dyDescent="0.25">
      <c r="B41" s="129" t="s">
        <v>335</v>
      </c>
      <c r="C41" s="129" t="s">
        <v>336</v>
      </c>
      <c r="D41" s="183">
        <v>1</v>
      </c>
      <c r="E41" s="183">
        <v>3</v>
      </c>
      <c r="F41" s="183"/>
      <c r="G41" s="183"/>
      <c r="H41" s="183">
        <v>2</v>
      </c>
      <c r="I41" s="183">
        <v>2</v>
      </c>
      <c r="J41" s="18"/>
      <c r="K41" s="18"/>
      <c r="L41" s="18"/>
      <c r="M41" s="18"/>
      <c r="N41" s="18"/>
      <c r="O41" s="18"/>
      <c r="P41" s="18"/>
      <c r="Q41" s="18"/>
      <c r="R41" s="18"/>
      <c r="S41" s="18"/>
      <c r="T41" s="18"/>
      <c r="U41" s="18"/>
      <c r="V41" s="19"/>
    </row>
    <row r="42" spans="2:22" x14ac:dyDescent="0.25">
      <c r="B42" s="113" t="s">
        <v>957</v>
      </c>
      <c r="C42" s="113" t="s">
        <v>958</v>
      </c>
      <c r="D42" s="186">
        <v>1</v>
      </c>
      <c r="E42" s="186"/>
      <c r="F42" s="186"/>
      <c r="G42" s="186"/>
      <c r="H42" s="186"/>
      <c r="I42" s="186"/>
      <c r="J42" s="18"/>
      <c r="K42" s="18"/>
      <c r="L42" s="18"/>
      <c r="M42" s="18"/>
      <c r="N42" s="18"/>
      <c r="O42" s="18"/>
      <c r="P42" s="18"/>
      <c r="Q42" s="18"/>
      <c r="R42" s="18"/>
      <c r="S42" s="18"/>
      <c r="T42" s="18"/>
      <c r="U42" s="18"/>
      <c r="V42" s="19"/>
    </row>
    <row r="43" spans="2:22" x14ac:dyDescent="0.25">
      <c r="B43" s="129" t="s">
        <v>47</v>
      </c>
      <c r="C43" s="129" t="s">
        <v>48</v>
      </c>
      <c r="D43" s="183">
        <v>5</v>
      </c>
      <c r="E43" s="183">
        <v>3</v>
      </c>
      <c r="F43" s="183">
        <v>3</v>
      </c>
      <c r="G43" s="183">
        <v>2</v>
      </c>
      <c r="H43" s="183">
        <v>2</v>
      </c>
      <c r="I43" s="183">
        <v>2</v>
      </c>
      <c r="J43" s="18"/>
      <c r="K43" s="18"/>
      <c r="L43" s="18"/>
      <c r="M43" s="18"/>
      <c r="N43" s="18"/>
      <c r="O43" s="18"/>
      <c r="P43" s="18"/>
      <c r="Q43" s="18"/>
      <c r="R43" s="18"/>
      <c r="S43" s="18"/>
      <c r="T43" s="18"/>
      <c r="U43" s="18"/>
      <c r="V43" s="19"/>
    </row>
    <row r="44" spans="2:22" x14ac:dyDescent="0.25">
      <c r="B44" s="113" t="s">
        <v>49</v>
      </c>
      <c r="C44" s="113" t="s">
        <v>50</v>
      </c>
      <c r="D44" s="186">
        <v>4</v>
      </c>
      <c r="E44" s="186">
        <v>3</v>
      </c>
      <c r="F44" s="186">
        <v>3</v>
      </c>
      <c r="G44" s="186">
        <v>2</v>
      </c>
      <c r="H44" s="186">
        <v>2</v>
      </c>
      <c r="I44" s="186">
        <v>2</v>
      </c>
      <c r="J44" s="18"/>
      <c r="K44" s="18"/>
      <c r="L44" s="312"/>
      <c r="M44" s="18"/>
      <c r="N44" s="18"/>
      <c r="O44" s="18"/>
      <c r="P44" s="18"/>
      <c r="Q44" s="18"/>
      <c r="R44" s="18"/>
      <c r="S44" s="18"/>
      <c r="T44" s="18"/>
      <c r="U44" s="18"/>
      <c r="V44" s="19"/>
    </row>
    <row r="45" spans="2:22" x14ac:dyDescent="0.25">
      <c r="B45" s="129" t="s">
        <v>961</v>
      </c>
      <c r="C45" s="129" t="s">
        <v>963</v>
      </c>
      <c r="D45" s="183">
        <v>1</v>
      </c>
      <c r="E45" s="183"/>
      <c r="F45" s="183"/>
      <c r="G45" s="183"/>
      <c r="H45" s="183"/>
      <c r="I45" s="183"/>
      <c r="J45" s="18"/>
      <c r="K45" s="18"/>
      <c r="L45" s="313"/>
      <c r="M45" s="18"/>
      <c r="N45" s="18"/>
      <c r="O45" s="18"/>
      <c r="P45" s="18"/>
      <c r="Q45" s="18"/>
      <c r="R45" s="18"/>
      <c r="S45" s="18"/>
      <c r="T45" s="18"/>
      <c r="U45" s="18"/>
      <c r="V45" s="19"/>
    </row>
    <row r="46" spans="2:22" x14ac:dyDescent="0.25">
      <c r="B46" s="113" t="s">
        <v>53</v>
      </c>
      <c r="C46" s="113" t="s">
        <v>54</v>
      </c>
      <c r="D46" s="186">
        <v>3</v>
      </c>
      <c r="E46" s="186">
        <v>3</v>
      </c>
      <c r="F46" s="186">
        <v>3</v>
      </c>
      <c r="G46" s="186"/>
      <c r="H46" s="186"/>
      <c r="I46" s="186"/>
      <c r="J46" s="18"/>
      <c r="K46" s="18"/>
      <c r="L46" s="18"/>
      <c r="M46" s="18"/>
      <c r="N46" s="18"/>
      <c r="O46" s="18"/>
      <c r="P46" s="18"/>
      <c r="Q46" s="18"/>
      <c r="R46" s="18"/>
      <c r="S46" s="18"/>
      <c r="T46" s="18"/>
      <c r="U46" s="18"/>
      <c r="V46" s="19"/>
    </row>
    <row r="47" spans="2:22" x14ac:dyDescent="0.25">
      <c r="B47" s="129" t="s">
        <v>55</v>
      </c>
      <c r="C47" s="129" t="s">
        <v>56</v>
      </c>
      <c r="D47" s="183">
        <v>5</v>
      </c>
      <c r="E47" s="183">
        <v>3</v>
      </c>
      <c r="F47" s="183">
        <v>3</v>
      </c>
      <c r="G47" s="183">
        <v>3</v>
      </c>
      <c r="H47" s="183">
        <v>3</v>
      </c>
      <c r="I47" s="183">
        <v>2</v>
      </c>
      <c r="J47" s="18"/>
      <c r="K47" s="18"/>
      <c r="L47" s="18"/>
      <c r="M47" s="18"/>
      <c r="N47" s="18"/>
      <c r="O47" s="18"/>
      <c r="P47" s="18"/>
      <c r="Q47" s="18"/>
      <c r="R47" s="18"/>
      <c r="S47" s="18"/>
      <c r="T47" s="18"/>
      <c r="U47" s="18"/>
      <c r="V47" s="19"/>
    </row>
    <row r="48" spans="2:22" x14ac:dyDescent="0.25">
      <c r="B48" s="113" t="s">
        <v>59</v>
      </c>
      <c r="C48" s="113" t="s">
        <v>60</v>
      </c>
      <c r="D48" s="186">
        <v>3</v>
      </c>
      <c r="E48" s="186">
        <v>1</v>
      </c>
      <c r="F48" s="186"/>
      <c r="G48" s="186"/>
      <c r="H48" s="186"/>
      <c r="I48" s="186">
        <v>1</v>
      </c>
      <c r="J48" s="18"/>
      <c r="K48" s="18"/>
      <c r="L48" s="18"/>
      <c r="M48" s="21"/>
      <c r="N48" s="18"/>
      <c r="O48" s="18"/>
      <c r="P48" s="18"/>
      <c r="Q48" s="18"/>
      <c r="R48" s="18"/>
      <c r="S48" s="18"/>
      <c r="T48" s="18"/>
      <c r="U48" s="18"/>
      <c r="V48" s="19"/>
    </row>
    <row r="49" spans="2:22" x14ac:dyDescent="0.25">
      <c r="B49" s="129" t="s">
        <v>878</v>
      </c>
      <c r="C49" s="129" t="s">
        <v>879</v>
      </c>
      <c r="D49" s="183"/>
      <c r="E49" s="183"/>
      <c r="F49" s="183">
        <v>1</v>
      </c>
      <c r="G49" s="183"/>
      <c r="H49" s="183"/>
      <c r="I49" s="183"/>
      <c r="J49" s="18"/>
      <c r="K49" s="18"/>
      <c r="L49" s="18"/>
      <c r="M49" s="18"/>
      <c r="N49" s="18"/>
      <c r="O49" s="18"/>
      <c r="P49" s="18"/>
      <c r="Q49" s="18"/>
      <c r="R49" s="18"/>
      <c r="S49" s="18"/>
      <c r="T49" s="18"/>
      <c r="U49" s="18"/>
      <c r="V49" s="19"/>
    </row>
    <row r="50" spans="2:22" x14ac:dyDescent="0.25">
      <c r="B50" s="113" t="s">
        <v>992</v>
      </c>
      <c r="C50" s="113" t="s">
        <v>152</v>
      </c>
      <c r="D50" s="186"/>
      <c r="E50" s="186"/>
      <c r="F50" s="186">
        <v>1</v>
      </c>
      <c r="G50" s="186"/>
      <c r="H50" s="186">
        <v>1</v>
      </c>
      <c r="I50" s="186"/>
      <c r="J50" s="18"/>
      <c r="K50" s="18"/>
      <c r="L50" s="18"/>
      <c r="M50" s="18"/>
      <c r="N50" s="18"/>
      <c r="O50" s="18"/>
      <c r="P50" s="18"/>
      <c r="Q50" s="18"/>
      <c r="R50" s="18"/>
      <c r="S50" s="18"/>
      <c r="T50" s="18"/>
      <c r="U50" s="18"/>
      <c r="V50" s="19"/>
    </row>
    <row r="51" spans="2:22" x14ac:dyDescent="0.25">
      <c r="B51" s="129" t="s">
        <v>351</v>
      </c>
      <c r="C51" s="129" t="s">
        <v>352</v>
      </c>
      <c r="D51" s="183">
        <v>5</v>
      </c>
      <c r="E51" s="183"/>
      <c r="F51" s="183"/>
      <c r="G51" s="183"/>
      <c r="H51" s="183"/>
      <c r="I51" s="183"/>
      <c r="J51" s="18"/>
      <c r="K51" s="18"/>
      <c r="L51" s="18"/>
      <c r="M51" s="18"/>
      <c r="N51" s="18"/>
      <c r="O51" s="18"/>
      <c r="P51" s="18"/>
      <c r="Q51" s="18"/>
      <c r="R51" s="18"/>
      <c r="S51" s="18"/>
      <c r="T51" s="18"/>
      <c r="U51" s="18"/>
      <c r="V51" s="19"/>
    </row>
    <row r="52" spans="2:22" x14ac:dyDescent="0.25">
      <c r="B52" s="113" t="s">
        <v>61</v>
      </c>
      <c r="C52" s="113" t="s">
        <v>62</v>
      </c>
      <c r="D52" s="186"/>
      <c r="E52" s="186">
        <v>4</v>
      </c>
      <c r="F52" s="186"/>
      <c r="G52" s="186"/>
      <c r="H52" s="186"/>
      <c r="I52" s="186"/>
      <c r="J52" s="18"/>
      <c r="K52" s="18"/>
      <c r="L52" s="18"/>
      <c r="M52" s="18"/>
      <c r="N52" s="18"/>
      <c r="O52" s="18"/>
      <c r="P52" s="18"/>
      <c r="Q52" s="18"/>
      <c r="R52" s="18"/>
      <c r="S52" s="18"/>
      <c r="T52" s="18"/>
      <c r="U52" s="18"/>
      <c r="V52" s="19"/>
    </row>
    <row r="53" spans="2:22" x14ac:dyDescent="0.25">
      <c r="B53" s="129" t="s">
        <v>947</v>
      </c>
      <c r="C53" s="129" t="s">
        <v>948</v>
      </c>
      <c r="D53" s="183"/>
      <c r="E53" s="183">
        <v>4</v>
      </c>
      <c r="F53" s="183">
        <v>3</v>
      </c>
      <c r="G53" s="183">
        <v>2</v>
      </c>
      <c r="H53" s="183">
        <v>3</v>
      </c>
      <c r="I53" s="183">
        <v>3</v>
      </c>
      <c r="J53" s="18"/>
      <c r="K53" s="18"/>
      <c r="L53" s="18"/>
      <c r="M53" s="18"/>
      <c r="N53" s="18"/>
      <c r="O53" s="18"/>
      <c r="P53" s="18"/>
      <c r="Q53" s="18"/>
      <c r="R53" s="18"/>
      <c r="S53" s="18"/>
      <c r="T53" s="18"/>
      <c r="U53" s="18"/>
      <c r="V53" s="19"/>
    </row>
    <row r="54" spans="2:22" x14ac:dyDescent="0.25">
      <c r="B54" s="113" t="s">
        <v>63</v>
      </c>
      <c r="C54" s="113" t="s">
        <v>64</v>
      </c>
      <c r="D54" s="186">
        <v>1</v>
      </c>
      <c r="E54" s="186"/>
      <c r="F54" s="186">
        <v>1</v>
      </c>
      <c r="G54" s="186">
        <v>2</v>
      </c>
      <c r="H54" s="186"/>
      <c r="I54" s="186"/>
      <c r="J54" s="18"/>
      <c r="K54" s="18"/>
      <c r="L54" s="18"/>
      <c r="M54" s="18"/>
      <c r="N54" s="18"/>
      <c r="O54" s="18"/>
      <c r="P54" s="18"/>
      <c r="Q54" s="18"/>
      <c r="R54" s="18"/>
      <c r="S54" s="18"/>
      <c r="T54" s="18"/>
      <c r="U54" s="18"/>
      <c r="V54" s="19"/>
    </row>
    <row r="55" spans="2:22" x14ac:dyDescent="0.25">
      <c r="B55" s="129" t="s">
        <v>910</v>
      </c>
      <c r="C55" s="129" t="s">
        <v>911</v>
      </c>
      <c r="D55" s="183">
        <v>3</v>
      </c>
      <c r="E55" s="183"/>
      <c r="F55" s="183"/>
      <c r="G55" s="183"/>
      <c r="H55" s="183">
        <v>1</v>
      </c>
      <c r="I55" s="183">
        <v>2</v>
      </c>
      <c r="J55" s="18"/>
      <c r="K55" s="18"/>
      <c r="L55" s="18"/>
      <c r="M55" s="18"/>
      <c r="N55" s="18"/>
      <c r="O55" s="18"/>
      <c r="P55" s="18"/>
      <c r="Q55" s="18"/>
      <c r="R55" s="18"/>
      <c r="S55" s="18"/>
      <c r="T55" s="18"/>
      <c r="U55" s="18"/>
      <c r="V55" s="19"/>
    </row>
    <row r="56" spans="2:22" x14ac:dyDescent="0.25">
      <c r="B56" s="113" t="s">
        <v>876</v>
      </c>
      <c r="C56" s="113" t="s">
        <v>877</v>
      </c>
      <c r="D56" s="186"/>
      <c r="E56" s="186">
        <v>2</v>
      </c>
      <c r="F56" s="186">
        <v>1</v>
      </c>
      <c r="G56" s="186"/>
      <c r="H56" s="186"/>
      <c r="I56" s="186"/>
      <c r="J56" s="18"/>
      <c r="K56" s="18"/>
      <c r="L56" s="18"/>
      <c r="M56" s="18"/>
      <c r="N56" s="18"/>
      <c r="O56" s="18"/>
      <c r="P56" s="18"/>
      <c r="Q56" s="18"/>
      <c r="R56" s="18"/>
      <c r="S56" s="18"/>
      <c r="T56" s="18"/>
      <c r="U56" s="18"/>
      <c r="V56" s="19"/>
    </row>
    <row r="57" spans="2:22" x14ac:dyDescent="0.25">
      <c r="B57" s="129" t="s">
        <v>65</v>
      </c>
      <c r="C57" s="129" t="s">
        <v>66</v>
      </c>
      <c r="D57" s="183">
        <v>1</v>
      </c>
      <c r="E57" s="183">
        <v>2</v>
      </c>
      <c r="F57" s="183"/>
      <c r="G57" s="183"/>
      <c r="H57" s="183">
        <v>3</v>
      </c>
      <c r="I57" s="183">
        <v>2</v>
      </c>
      <c r="J57" s="18"/>
      <c r="K57" s="18"/>
      <c r="L57" s="18"/>
      <c r="M57" s="18"/>
      <c r="N57" s="18"/>
      <c r="O57" s="18"/>
      <c r="P57" s="18"/>
      <c r="Q57" s="18"/>
      <c r="R57" s="18"/>
      <c r="S57" s="18"/>
      <c r="T57" s="18"/>
      <c r="U57" s="18"/>
      <c r="V57" s="19"/>
    </row>
    <row r="58" spans="2:22" x14ac:dyDescent="0.25">
      <c r="B58" s="113" t="s">
        <v>934</v>
      </c>
      <c r="C58" s="113" t="s">
        <v>935</v>
      </c>
      <c r="D58" s="186"/>
      <c r="E58" s="186"/>
      <c r="F58" s="186"/>
      <c r="G58" s="186"/>
      <c r="H58" s="186">
        <v>1</v>
      </c>
      <c r="I58" s="186"/>
      <c r="J58" s="18"/>
      <c r="K58" s="18"/>
      <c r="L58" s="18"/>
      <c r="M58" s="18"/>
      <c r="N58" s="18"/>
      <c r="O58" s="18"/>
      <c r="P58" s="18"/>
      <c r="Q58" s="18"/>
      <c r="R58" s="18"/>
      <c r="S58" s="18"/>
      <c r="T58" s="18"/>
      <c r="U58" s="18"/>
      <c r="V58" s="19"/>
    </row>
    <row r="59" spans="2:22" x14ac:dyDescent="0.25">
      <c r="B59" s="129" t="s">
        <v>67</v>
      </c>
      <c r="C59" s="129" t="s">
        <v>68</v>
      </c>
      <c r="D59" s="183"/>
      <c r="E59" s="183">
        <v>2</v>
      </c>
      <c r="F59" s="183">
        <v>2</v>
      </c>
      <c r="G59" s="183"/>
      <c r="H59" s="183"/>
      <c r="I59" s="183">
        <v>1</v>
      </c>
      <c r="J59" s="18"/>
      <c r="K59" s="18"/>
      <c r="L59" s="18"/>
      <c r="M59" s="21"/>
      <c r="N59" s="18"/>
      <c r="O59" s="18"/>
      <c r="P59" s="18"/>
      <c r="Q59" s="18"/>
      <c r="R59" s="18"/>
      <c r="S59" s="18"/>
      <c r="T59" s="18"/>
      <c r="U59" s="18"/>
      <c r="V59" s="19"/>
    </row>
    <row r="60" spans="2:22" x14ac:dyDescent="0.25">
      <c r="B60" s="113" t="s">
        <v>908</v>
      </c>
      <c r="C60" s="113" t="s">
        <v>909</v>
      </c>
      <c r="D60" s="186"/>
      <c r="E60" s="186"/>
      <c r="F60" s="186">
        <v>2</v>
      </c>
      <c r="G60" s="186"/>
      <c r="H60" s="186">
        <v>2</v>
      </c>
      <c r="I60" s="186"/>
      <c r="J60" s="18"/>
      <c r="K60" s="18"/>
      <c r="L60" s="18"/>
      <c r="M60" s="18"/>
      <c r="N60" s="18"/>
      <c r="O60" s="18"/>
      <c r="P60" s="18"/>
      <c r="Q60" s="18"/>
      <c r="R60" s="18"/>
      <c r="S60" s="18"/>
      <c r="T60" s="18"/>
      <c r="U60" s="18"/>
      <c r="V60" s="19"/>
    </row>
    <row r="61" spans="2:22" x14ac:dyDescent="0.25">
      <c r="B61" s="129" t="s">
        <v>71</v>
      </c>
      <c r="C61" s="129" t="s">
        <v>72</v>
      </c>
      <c r="D61" s="183"/>
      <c r="E61" s="183"/>
      <c r="F61" s="183"/>
      <c r="G61" s="183"/>
      <c r="H61" s="183"/>
      <c r="I61" s="183">
        <v>3</v>
      </c>
      <c r="J61" s="18"/>
      <c r="K61" s="18"/>
      <c r="L61" s="18"/>
      <c r="M61" s="18"/>
      <c r="N61" s="18"/>
      <c r="O61" s="18"/>
      <c r="P61" s="18"/>
      <c r="Q61" s="18"/>
      <c r="R61" s="18"/>
      <c r="S61" s="18"/>
      <c r="T61" s="18"/>
      <c r="U61" s="18"/>
      <c r="V61" s="19"/>
    </row>
    <row r="62" spans="2:22" x14ac:dyDescent="0.25">
      <c r="B62" s="113" t="s">
        <v>864</v>
      </c>
      <c r="C62" s="113" t="s">
        <v>865</v>
      </c>
      <c r="D62" s="186"/>
      <c r="E62" s="186">
        <v>2</v>
      </c>
      <c r="F62" s="186"/>
      <c r="G62" s="186"/>
      <c r="H62" s="186"/>
      <c r="I62" s="186"/>
      <c r="J62" s="18"/>
      <c r="K62" s="18"/>
      <c r="L62" s="18"/>
      <c r="M62" s="21"/>
      <c r="N62" s="18"/>
      <c r="O62" s="18"/>
      <c r="P62" s="18"/>
      <c r="Q62" s="18"/>
      <c r="R62" s="18"/>
      <c r="S62" s="18"/>
      <c r="T62" s="18"/>
      <c r="U62" s="18"/>
      <c r="V62" s="19"/>
    </row>
    <row r="63" spans="2:22" x14ac:dyDescent="0.25">
      <c r="B63" s="129" t="s">
        <v>926</v>
      </c>
      <c r="C63" s="129" t="s">
        <v>927</v>
      </c>
      <c r="D63" s="183">
        <v>2</v>
      </c>
      <c r="E63" s="183">
        <v>2</v>
      </c>
      <c r="F63" s="183">
        <v>2</v>
      </c>
      <c r="G63" s="183"/>
      <c r="H63" s="183">
        <v>3</v>
      </c>
      <c r="I63" s="183">
        <v>1</v>
      </c>
      <c r="J63" s="18"/>
      <c r="K63" s="18"/>
      <c r="L63" s="18"/>
      <c r="M63" s="21"/>
      <c r="N63" s="18"/>
      <c r="O63" s="18"/>
      <c r="P63" s="18"/>
      <c r="Q63" s="18"/>
      <c r="R63" s="18"/>
      <c r="S63" s="18"/>
      <c r="T63" s="18"/>
      <c r="U63" s="18"/>
      <c r="V63" s="19"/>
    </row>
    <row r="64" spans="2:22" x14ac:dyDescent="0.25">
      <c r="B64" s="113" t="s">
        <v>373</v>
      </c>
      <c r="C64" s="113" t="s">
        <v>374</v>
      </c>
      <c r="D64" s="186">
        <v>1</v>
      </c>
      <c r="E64" s="186">
        <v>3</v>
      </c>
      <c r="F64" s="186"/>
      <c r="G64" s="186">
        <v>2</v>
      </c>
      <c r="H64" s="186">
        <v>2</v>
      </c>
      <c r="I64" s="186"/>
      <c r="J64" s="18"/>
      <c r="K64" s="18"/>
      <c r="L64" s="18"/>
      <c r="M64" s="18"/>
      <c r="N64" s="18"/>
      <c r="O64" s="18"/>
      <c r="P64" s="18"/>
      <c r="Q64" s="18"/>
      <c r="R64" s="18"/>
      <c r="S64" s="18"/>
      <c r="T64" s="18"/>
      <c r="U64" s="18"/>
      <c r="V64" s="19"/>
    </row>
    <row r="65" spans="2:22" x14ac:dyDescent="0.25">
      <c r="B65" s="129" t="s">
        <v>73</v>
      </c>
      <c r="C65" s="129" t="s">
        <v>74</v>
      </c>
      <c r="D65" s="183">
        <v>4</v>
      </c>
      <c r="E65" s="183">
        <v>4</v>
      </c>
      <c r="F65" s="183">
        <v>3</v>
      </c>
      <c r="G65" s="183">
        <v>3</v>
      </c>
      <c r="H65" s="183">
        <v>3</v>
      </c>
      <c r="I65" s="183">
        <v>3</v>
      </c>
      <c r="J65" s="18"/>
      <c r="K65" s="18"/>
      <c r="L65" s="18"/>
      <c r="M65" s="18"/>
      <c r="N65" s="18"/>
      <c r="O65" s="18"/>
      <c r="P65" s="18"/>
      <c r="Q65" s="18"/>
      <c r="R65" s="18"/>
      <c r="S65" s="18"/>
      <c r="T65" s="18"/>
      <c r="U65" s="18"/>
      <c r="V65" s="19"/>
    </row>
    <row r="66" spans="2:22" x14ac:dyDescent="0.25">
      <c r="B66" s="113" t="s">
        <v>75</v>
      </c>
      <c r="C66" s="113" t="s">
        <v>76</v>
      </c>
      <c r="D66" s="186"/>
      <c r="E66" s="186"/>
      <c r="F66" s="186"/>
      <c r="G66" s="186">
        <v>1</v>
      </c>
      <c r="H66" s="186"/>
      <c r="I66" s="186"/>
      <c r="J66" s="18"/>
      <c r="K66" s="18"/>
      <c r="L66" s="18"/>
      <c r="M66" s="18"/>
      <c r="N66" s="18"/>
      <c r="O66" s="18"/>
      <c r="P66" s="18"/>
      <c r="Q66" s="18"/>
      <c r="R66" s="18"/>
      <c r="S66" s="18"/>
      <c r="T66" s="18"/>
      <c r="U66" s="18"/>
      <c r="V66" s="19"/>
    </row>
    <row r="67" spans="2:22" x14ac:dyDescent="0.25">
      <c r="B67" s="129" t="s">
        <v>932</v>
      </c>
      <c r="C67" s="129" t="s">
        <v>933</v>
      </c>
      <c r="D67" s="183"/>
      <c r="E67" s="183"/>
      <c r="F67" s="183">
        <v>2</v>
      </c>
      <c r="G67" s="183"/>
      <c r="H67" s="183">
        <v>2</v>
      </c>
      <c r="I67" s="183">
        <v>1</v>
      </c>
      <c r="J67" s="18"/>
      <c r="K67" s="18"/>
      <c r="L67" s="18"/>
      <c r="M67" s="18"/>
      <c r="N67" s="18"/>
      <c r="O67" s="18"/>
      <c r="P67" s="18"/>
      <c r="Q67" s="18"/>
      <c r="R67" s="18"/>
      <c r="S67" s="18"/>
      <c r="T67" s="18"/>
      <c r="U67" s="18"/>
      <c r="V67" s="19"/>
    </row>
    <row r="68" spans="2:22" x14ac:dyDescent="0.25">
      <c r="B68" s="113" t="s">
        <v>898</v>
      </c>
      <c r="C68" s="113" t="s">
        <v>899</v>
      </c>
      <c r="D68" s="186"/>
      <c r="E68" s="186"/>
      <c r="F68" s="186"/>
      <c r="G68" s="186"/>
      <c r="H68" s="186"/>
      <c r="I68" s="186">
        <v>1</v>
      </c>
      <c r="J68" s="18"/>
      <c r="K68" s="18"/>
      <c r="L68" s="18"/>
      <c r="M68" s="18"/>
      <c r="N68" s="18"/>
      <c r="O68" s="18"/>
      <c r="P68" s="18"/>
      <c r="Q68" s="18"/>
      <c r="R68" s="18"/>
      <c r="S68" s="18"/>
      <c r="T68" s="18"/>
      <c r="U68" s="18"/>
      <c r="V68" s="19"/>
    </row>
    <row r="69" spans="2:22" x14ac:dyDescent="0.25">
      <c r="B69" s="129" t="s">
        <v>838</v>
      </c>
      <c r="C69" s="129" t="s">
        <v>839</v>
      </c>
      <c r="D69" s="183">
        <v>1</v>
      </c>
      <c r="E69" s="183">
        <v>1</v>
      </c>
      <c r="F69" s="183"/>
      <c r="G69" s="183"/>
      <c r="H69" s="183"/>
      <c r="I69" s="183"/>
      <c r="J69" s="18"/>
      <c r="K69" s="18"/>
      <c r="L69" s="18"/>
      <c r="M69" s="18"/>
      <c r="N69" s="18"/>
      <c r="O69" s="18"/>
      <c r="P69" s="18"/>
      <c r="Q69" s="18"/>
      <c r="R69" s="18"/>
      <c r="S69" s="18"/>
      <c r="T69" s="18"/>
      <c r="U69" s="18"/>
      <c r="V69" s="19"/>
    </row>
    <row r="70" spans="2:22" x14ac:dyDescent="0.25">
      <c r="B70" s="113" t="s">
        <v>385</v>
      </c>
      <c r="C70" s="113" t="s">
        <v>386</v>
      </c>
      <c r="D70" s="186">
        <v>1</v>
      </c>
      <c r="E70" s="186"/>
      <c r="F70" s="186"/>
      <c r="G70" s="186"/>
      <c r="H70" s="186">
        <v>1</v>
      </c>
      <c r="I70" s="186"/>
      <c r="J70" s="18"/>
      <c r="K70" s="18"/>
      <c r="L70" s="18"/>
      <c r="M70" s="18"/>
      <c r="N70" s="18"/>
      <c r="O70" s="18"/>
      <c r="P70" s="18"/>
      <c r="Q70" s="18"/>
      <c r="R70" s="18"/>
      <c r="S70" s="18"/>
      <c r="T70" s="18"/>
      <c r="U70" s="18"/>
      <c r="V70" s="19"/>
    </row>
    <row r="71" spans="2:22" x14ac:dyDescent="0.25">
      <c r="B71" s="129" t="s">
        <v>81</v>
      </c>
      <c r="C71" s="129" t="s">
        <v>82</v>
      </c>
      <c r="D71" s="183">
        <v>1</v>
      </c>
      <c r="E71" s="183">
        <v>1</v>
      </c>
      <c r="F71" s="183">
        <v>1</v>
      </c>
      <c r="G71" s="183">
        <v>1</v>
      </c>
      <c r="H71" s="183">
        <v>2</v>
      </c>
      <c r="I71" s="183"/>
      <c r="J71" s="18"/>
      <c r="K71" s="18"/>
      <c r="L71" s="18"/>
      <c r="M71" s="18"/>
      <c r="N71" s="18"/>
      <c r="O71" s="18"/>
      <c r="P71" s="18"/>
      <c r="Q71" s="18"/>
      <c r="R71" s="18"/>
      <c r="S71" s="18"/>
      <c r="T71" s="18"/>
      <c r="U71" s="18"/>
      <c r="V71" s="19"/>
    </row>
    <row r="72" spans="2:22" x14ac:dyDescent="0.25">
      <c r="B72" s="113" t="s">
        <v>85</v>
      </c>
      <c r="C72" s="113" t="s">
        <v>86</v>
      </c>
      <c r="D72" s="186"/>
      <c r="E72" s="186"/>
      <c r="F72" s="186"/>
      <c r="G72" s="186"/>
      <c r="H72" s="186">
        <v>1</v>
      </c>
      <c r="I72" s="186">
        <v>1</v>
      </c>
      <c r="J72" s="18"/>
      <c r="K72" s="18"/>
      <c r="L72" s="18"/>
      <c r="M72" s="18"/>
      <c r="N72" s="18"/>
      <c r="O72" s="18"/>
      <c r="P72" s="18"/>
      <c r="Q72" s="18"/>
      <c r="R72" s="18"/>
      <c r="S72" s="18"/>
      <c r="T72" s="18"/>
      <c r="U72" s="18"/>
      <c r="V72" s="19"/>
    </row>
    <row r="73" spans="2:22" x14ac:dyDescent="0.25">
      <c r="B73" s="129" t="s">
        <v>842</v>
      </c>
      <c r="C73" s="129" t="s">
        <v>843</v>
      </c>
      <c r="D73" s="183"/>
      <c r="E73" s="183"/>
      <c r="F73" s="183"/>
      <c r="G73" s="183"/>
      <c r="H73" s="183">
        <v>1</v>
      </c>
      <c r="I73" s="183"/>
      <c r="J73" s="18"/>
      <c r="K73" s="18"/>
      <c r="L73" s="18"/>
      <c r="M73" s="18"/>
      <c r="N73" s="18"/>
      <c r="O73" s="18"/>
      <c r="P73" s="18"/>
      <c r="Q73" s="18"/>
      <c r="R73" s="18"/>
      <c r="S73" s="18"/>
      <c r="T73" s="18"/>
      <c r="U73" s="18"/>
      <c r="V73" s="19"/>
    </row>
    <row r="74" spans="2:22" x14ac:dyDescent="0.25">
      <c r="B74" s="113" t="s">
        <v>87</v>
      </c>
      <c r="C74" s="113" t="s">
        <v>88</v>
      </c>
      <c r="D74" s="186">
        <v>1</v>
      </c>
      <c r="E74" s="186">
        <v>2</v>
      </c>
      <c r="F74" s="186">
        <v>1</v>
      </c>
      <c r="G74" s="186">
        <v>1</v>
      </c>
      <c r="H74" s="186"/>
      <c r="I74" s="186">
        <v>1</v>
      </c>
      <c r="J74" s="18"/>
      <c r="K74" s="18"/>
      <c r="L74" s="18"/>
      <c r="M74" s="18"/>
      <c r="N74" s="18"/>
      <c r="O74" s="18"/>
      <c r="P74" s="18"/>
      <c r="Q74" s="18"/>
      <c r="R74" s="18"/>
      <c r="S74" s="18"/>
      <c r="T74" s="18"/>
      <c r="U74" s="18"/>
      <c r="V74" s="19"/>
    </row>
    <row r="75" spans="2:22" x14ac:dyDescent="0.25">
      <c r="B75" s="129" t="s">
        <v>89</v>
      </c>
      <c r="C75" s="129" t="s">
        <v>90</v>
      </c>
      <c r="D75" s="183">
        <v>1</v>
      </c>
      <c r="E75" s="183">
        <v>1</v>
      </c>
      <c r="F75" s="183"/>
      <c r="G75" s="183"/>
      <c r="H75" s="183"/>
      <c r="I75" s="183"/>
      <c r="J75" s="18"/>
      <c r="K75" s="18"/>
      <c r="L75" s="96"/>
      <c r="M75" s="96"/>
      <c r="N75" s="96"/>
      <c r="O75" s="96"/>
      <c r="P75" s="96"/>
      <c r="Q75" s="96"/>
      <c r="R75" s="96"/>
      <c r="S75" s="96"/>
      <c r="T75" s="96"/>
      <c r="U75" s="18"/>
      <c r="V75" s="19"/>
    </row>
    <row r="76" spans="2:22" x14ac:dyDescent="0.25">
      <c r="B76" s="113" t="s">
        <v>882</v>
      </c>
      <c r="C76" s="113" t="s">
        <v>883</v>
      </c>
      <c r="D76" s="186"/>
      <c r="E76" s="186"/>
      <c r="F76" s="186"/>
      <c r="G76" s="186"/>
      <c r="H76" s="186">
        <v>1</v>
      </c>
      <c r="I76" s="186"/>
      <c r="J76" s="18"/>
      <c r="K76" s="18"/>
      <c r="L76" s="18"/>
      <c r="M76" s="18"/>
      <c r="N76" s="18"/>
      <c r="O76" s="18"/>
      <c r="P76" s="18"/>
      <c r="Q76" s="18"/>
      <c r="R76" s="18"/>
      <c r="S76" s="18"/>
      <c r="T76" s="18"/>
      <c r="U76" s="18"/>
      <c r="V76" s="19"/>
    </row>
    <row r="77" spans="2:22" x14ac:dyDescent="0.25">
      <c r="B77" s="129" t="s">
        <v>951</v>
      </c>
      <c r="C77" s="129" t="s">
        <v>952</v>
      </c>
      <c r="D77" s="183"/>
      <c r="E77" s="183"/>
      <c r="F77" s="183"/>
      <c r="G77" s="183"/>
      <c r="H77" s="183">
        <v>1</v>
      </c>
      <c r="I77" s="183"/>
      <c r="J77" s="18"/>
      <c r="K77" s="18"/>
      <c r="L77" s="96"/>
      <c r="M77" s="96"/>
      <c r="N77" s="96"/>
      <c r="O77" s="96"/>
      <c r="P77" s="96"/>
      <c r="Q77" s="96"/>
      <c r="R77" s="96"/>
      <c r="S77" s="96"/>
      <c r="T77" s="96"/>
      <c r="U77" s="18"/>
      <c r="V77" s="19"/>
    </row>
    <row r="78" spans="2:22" x14ac:dyDescent="0.25">
      <c r="B78" s="113" t="s">
        <v>844</v>
      </c>
      <c r="C78" s="113" t="s">
        <v>845</v>
      </c>
      <c r="D78" s="186"/>
      <c r="E78" s="186"/>
      <c r="F78" s="186">
        <v>1</v>
      </c>
      <c r="G78" s="186"/>
      <c r="H78" s="186"/>
      <c r="I78" s="186"/>
      <c r="J78" s="18"/>
      <c r="K78" s="18"/>
      <c r="L78" s="18"/>
      <c r="M78" s="18"/>
      <c r="N78" s="18"/>
      <c r="O78" s="18"/>
      <c r="P78" s="18"/>
      <c r="Q78" s="18"/>
      <c r="R78" s="18"/>
      <c r="S78" s="18"/>
      <c r="T78" s="18"/>
      <c r="U78" s="18"/>
      <c r="V78" s="19"/>
    </row>
    <row r="79" spans="2:22" x14ac:dyDescent="0.25">
      <c r="B79" s="129" t="s">
        <v>97</v>
      </c>
      <c r="C79" s="129" t="s">
        <v>98</v>
      </c>
      <c r="D79" s="183">
        <v>2</v>
      </c>
      <c r="E79" s="183">
        <v>2</v>
      </c>
      <c r="F79" s="183">
        <v>2</v>
      </c>
      <c r="G79" s="183">
        <v>1</v>
      </c>
      <c r="H79" s="183">
        <v>2</v>
      </c>
      <c r="I79" s="183">
        <v>1</v>
      </c>
      <c r="J79" s="18"/>
      <c r="K79" s="18"/>
      <c r="L79" s="18"/>
      <c r="M79" s="18"/>
      <c r="N79" s="18"/>
      <c r="O79" s="18"/>
      <c r="P79" s="18"/>
      <c r="Q79" s="18"/>
      <c r="R79" s="18"/>
      <c r="S79" s="18"/>
      <c r="T79" s="18"/>
      <c r="U79" s="18"/>
      <c r="V79" s="19"/>
    </row>
    <row r="80" spans="2:22" x14ac:dyDescent="0.25">
      <c r="B80" s="113" t="s">
        <v>914</v>
      </c>
      <c r="C80" s="113" t="s">
        <v>915</v>
      </c>
      <c r="D80" s="186">
        <v>1</v>
      </c>
      <c r="E80" s="186">
        <v>1</v>
      </c>
      <c r="F80" s="186">
        <v>2</v>
      </c>
      <c r="G80" s="186">
        <v>1</v>
      </c>
      <c r="H80" s="186">
        <v>1</v>
      </c>
      <c r="I80" s="186"/>
      <c r="J80" s="18"/>
      <c r="K80" s="18"/>
      <c r="L80" s="18"/>
      <c r="M80" s="18"/>
      <c r="N80" s="18"/>
      <c r="O80" s="18"/>
      <c r="P80" s="18"/>
      <c r="Q80" s="18"/>
      <c r="R80" s="18"/>
      <c r="S80" s="18"/>
      <c r="T80" s="18"/>
      <c r="U80" s="18"/>
      <c r="V80" s="19"/>
    </row>
    <row r="81" spans="1:25" x14ac:dyDescent="0.25">
      <c r="B81" s="129" t="s">
        <v>920</v>
      </c>
      <c r="C81" s="129" t="s">
        <v>921</v>
      </c>
      <c r="D81" s="183">
        <v>1</v>
      </c>
      <c r="E81" s="183">
        <v>2</v>
      </c>
      <c r="F81" s="183"/>
      <c r="G81" s="183">
        <v>1</v>
      </c>
      <c r="H81" s="183">
        <v>1</v>
      </c>
      <c r="I81" s="183">
        <v>2</v>
      </c>
      <c r="J81" s="17"/>
      <c r="K81" s="18"/>
      <c r="L81" s="18"/>
      <c r="M81" s="18"/>
      <c r="N81" s="18"/>
      <c r="O81" s="18"/>
      <c r="P81" s="18"/>
      <c r="Q81" s="18"/>
      <c r="R81" s="18"/>
      <c r="S81" s="18"/>
      <c r="T81" s="18"/>
      <c r="U81" s="18"/>
      <c r="V81" s="19"/>
    </row>
    <row r="82" spans="1:25" s="98" customFormat="1" x14ac:dyDescent="0.25">
      <c r="A82"/>
      <c r="B82" s="113" t="s">
        <v>959</v>
      </c>
      <c r="C82" s="113" t="s">
        <v>960</v>
      </c>
      <c r="D82" s="186">
        <v>1</v>
      </c>
      <c r="E82" s="186"/>
      <c r="F82" s="186"/>
      <c r="G82" s="186"/>
      <c r="H82" s="186"/>
      <c r="I82" s="186"/>
      <c r="J82" s="94"/>
      <c r="K82" s="96"/>
      <c r="L82" s="18"/>
      <c r="M82" s="18"/>
      <c r="N82" s="18"/>
      <c r="O82" s="18"/>
      <c r="P82" s="18"/>
      <c r="Q82" s="18"/>
      <c r="R82" s="18"/>
      <c r="S82" s="18"/>
      <c r="T82" s="18"/>
      <c r="U82" s="96"/>
      <c r="V82" s="97"/>
      <c r="W82" s="95"/>
      <c r="X82" s="95"/>
      <c r="Y82" s="95"/>
    </row>
    <row r="83" spans="1:25" x14ac:dyDescent="0.25">
      <c r="B83" s="129" t="s">
        <v>510</v>
      </c>
      <c r="C83" s="129" t="s">
        <v>511</v>
      </c>
      <c r="D83" s="183">
        <v>1</v>
      </c>
      <c r="E83" s="183"/>
      <c r="F83" s="183"/>
      <c r="G83" s="183"/>
      <c r="H83" s="183"/>
      <c r="I83" s="183"/>
      <c r="J83" s="94"/>
      <c r="K83" s="18"/>
      <c r="L83" s="18"/>
      <c r="M83" s="18"/>
      <c r="N83" s="18"/>
      <c r="O83" s="18"/>
      <c r="P83" s="18"/>
      <c r="Q83" s="18"/>
      <c r="R83" s="18"/>
      <c r="S83" s="18"/>
      <c r="T83" s="18"/>
      <c r="U83" s="18"/>
      <c r="V83" s="19"/>
    </row>
    <row r="84" spans="1:25" s="98" customFormat="1" x14ac:dyDescent="0.25">
      <c r="A84"/>
      <c r="B84" s="113" t="s">
        <v>415</v>
      </c>
      <c r="C84" s="113" t="s">
        <v>416</v>
      </c>
      <c r="D84" s="186"/>
      <c r="E84" s="186">
        <v>1</v>
      </c>
      <c r="F84" s="186"/>
      <c r="G84" s="186"/>
      <c r="H84" s="186"/>
      <c r="I84" s="186"/>
      <c r="J84" s="94"/>
      <c r="K84" s="96"/>
      <c r="L84" s="18"/>
      <c r="M84" s="18"/>
      <c r="N84" s="18"/>
      <c r="O84" s="18"/>
      <c r="P84" s="18"/>
      <c r="Q84" s="18"/>
      <c r="R84" s="18"/>
      <c r="S84" s="18"/>
      <c r="T84" s="18"/>
      <c r="U84" s="96"/>
      <c r="V84" s="97"/>
      <c r="W84" s="95"/>
      <c r="X84" s="95"/>
      <c r="Y84" s="95"/>
    </row>
    <row r="85" spans="1:25" x14ac:dyDescent="0.25">
      <c r="B85" s="129" t="s">
        <v>101</v>
      </c>
      <c r="C85" s="129" t="s">
        <v>102</v>
      </c>
      <c r="D85" s="183">
        <v>1</v>
      </c>
      <c r="E85" s="183">
        <v>1</v>
      </c>
      <c r="F85" s="183"/>
      <c r="G85" s="183">
        <v>1</v>
      </c>
      <c r="H85" s="183"/>
      <c r="I85" s="183"/>
      <c r="J85" s="94"/>
      <c r="K85" s="18"/>
      <c r="L85" s="18"/>
      <c r="M85" s="18"/>
      <c r="N85" s="18"/>
      <c r="O85" s="18"/>
      <c r="P85" s="18"/>
      <c r="Q85" s="18"/>
      <c r="R85" s="18"/>
      <c r="S85" s="18"/>
      <c r="T85" s="18"/>
      <c r="U85" s="18"/>
      <c r="V85" s="19"/>
    </row>
    <row r="86" spans="1:25" x14ac:dyDescent="0.25">
      <c r="B86" s="113" t="s">
        <v>103</v>
      </c>
      <c r="C86" s="113" t="s">
        <v>104</v>
      </c>
      <c r="D86" s="186">
        <v>1</v>
      </c>
      <c r="E86" s="186"/>
      <c r="F86" s="186"/>
      <c r="G86" s="186"/>
      <c r="H86" s="186"/>
      <c r="I86" s="186"/>
      <c r="J86" s="94"/>
      <c r="K86" s="18"/>
      <c r="L86" s="18"/>
      <c r="M86" s="18"/>
      <c r="N86" s="18"/>
      <c r="O86" s="18"/>
      <c r="P86" s="18"/>
      <c r="Q86" s="18"/>
      <c r="R86" s="18"/>
      <c r="S86" s="18"/>
      <c r="T86" s="18"/>
      <c r="U86" s="18"/>
      <c r="V86" s="19"/>
    </row>
    <row r="87" spans="1:25" x14ac:dyDescent="0.25">
      <c r="B87" s="129" t="s">
        <v>105</v>
      </c>
      <c r="C87" s="129" t="s">
        <v>106</v>
      </c>
      <c r="D87" s="183"/>
      <c r="E87" s="183">
        <v>1</v>
      </c>
      <c r="F87" s="183"/>
      <c r="G87" s="183"/>
      <c r="H87" s="183">
        <v>1</v>
      </c>
      <c r="I87" s="183"/>
      <c r="J87" s="94"/>
      <c r="K87" s="18"/>
      <c r="L87" s="18"/>
      <c r="M87" s="18"/>
      <c r="N87" s="18"/>
      <c r="O87" s="18"/>
      <c r="P87" s="18"/>
      <c r="Q87" s="18"/>
      <c r="R87" s="18"/>
      <c r="S87" s="18"/>
      <c r="T87" s="18"/>
      <c r="U87" s="18"/>
      <c r="V87" s="19"/>
    </row>
    <row r="88" spans="1:25" x14ac:dyDescent="0.25">
      <c r="B88" s="113" t="s">
        <v>107</v>
      </c>
      <c r="C88" s="113" t="s">
        <v>108</v>
      </c>
      <c r="D88" s="186"/>
      <c r="E88" s="186"/>
      <c r="F88" s="186">
        <v>1</v>
      </c>
      <c r="G88" s="186"/>
      <c r="H88" s="186"/>
      <c r="I88" s="186"/>
      <c r="J88" s="94"/>
      <c r="K88" s="18"/>
      <c r="L88" s="18"/>
      <c r="M88" s="18"/>
      <c r="N88" s="18"/>
      <c r="O88" s="18"/>
      <c r="P88" s="18"/>
      <c r="Q88" s="18"/>
      <c r="R88" s="18"/>
      <c r="S88" s="18"/>
      <c r="T88" s="18"/>
      <c r="U88" s="18"/>
      <c r="V88" s="19"/>
    </row>
    <row r="89" spans="1:25" x14ac:dyDescent="0.25">
      <c r="B89" s="129" t="s">
        <v>109</v>
      </c>
      <c r="C89" s="129" t="s">
        <v>110</v>
      </c>
      <c r="D89" s="183"/>
      <c r="E89" s="183"/>
      <c r="F89" s="183">
        <v>2</v>
      </c>
      <c r="G89" s="183"/>
      <c r="H89" s="183"/>
      <c r="I89" s="183"/>
      <c r="J89" s="94"/>
      <c r="K89" s="18"/>
      <c r="L89" s="18"/>
      <c r="M89" s="18"/>
      <c r="N89" s="18"/>
      <c r="O89" s="18"/>
      <c r="P89" s="18"/>
      <c r="Q89" s="18"/>
      <c r="R89" s="18"/>
      <c r="S89" s="18"/>
      <c r="T89" s="18"/>
      <c r="U89" s="18"/>
      <c r="V89" s="19"/>
    </row>
    <row r="90" spans="1:25" x14ac:dyDescent="0.25">
      <c r="B90" s="113" t="s">
        <v>111</v>
      </c>
      <c r="C90" s="113" t="s">
        <v>112</v>
      </c>
      <c r="D90" s="186"/>
      <c r="E90" s="186">
        <v>1</v>
      </c>
      <c r="F90" s="186">
        <v>1</v>
      </c>
      <c r="G90" s="186"/>
      <c r="H90" s="186"/>
      <c r="I90" s="186"/>
      <c r="J90" s="94"/>
      <c r="K90" s="18"/>
      <c r="L90" s="18"/>
      <c r="M90" s="18"/>
      <c r="N90" s="18"/>
      <c r="O90" s="18"/>
      <c r="P90" s="18"/>
      <c r="Q90" s="18"/>
      <c r="R90" s="18"/>
      <c r="S90" s="18"/>
      <c r="T90" s="18"/>
      <c r="U90" s="18"/>
      <c r="V90" s="19"/>
    </row>
    <row r="91" spans="1:25" x14ac:dyDescent="0.25">
      <c r="B91" s="129" t="s">
        <v>113</v>
      </c>
      <c r="C91" s="129" t="s">
        <v>114</v>
      </c>
      <c r="D91" s="183">
        <v>3</v>
      </c>
      <c r="E91" s="183">
        <v>2</v>
      </c>
      <c r="F91" s="183">
        <v>2</v>
      </c>
      <c r="G91" s="183">
        <v>2</v>
      </c>
      <c r="H91" s="183"/>
      <c r="I91" s="183">
        <v>3</v>
      </c>
      <c r="J91" s="94"/>
      <c r="K91" s="18"/>
      <c r="L91" s="18"/>
      <c r="M91" s="18"/>
      <c r="N91" s="18"/>
      <c r="O91" s="18"/>
      <c r="P91" s="18"/>
      <c r="Q91" s="18"/>
      <c r="R91" s="18"/>
      <c r="S91" s="18"/>
      <c r="T91" s="18"/>
      <c r="U91" s="18"/>
      <c r="V91" s="19"/>
    </row>
    <row r="92" spans="1:25" x14ac:dyDescent="0.25">
      <c r="B92" s="113" t="s">
        <v>115</v>
      </c>
      <c r="C92" s="113" t="s">
        <v>116</v>
      </c>
      <c r="D92" s="186">
        <v>3</v>
      </c>
      <c r="E92" s="186">
        <v>2</v>
      </c>
      <c r="F92" s="186"/>
      <c r="G92" s="186"/>
      <c r="H92" s="186"/>
      <c r="I92" s="186"/>
      <c r="J92" s="94"/>
      <c r="K92" s="18"/>
      <c r="L92" s="18"/>
      <c r="M92" s="18"/>
      <c r="N92" s="18"/>
      <c r="O92" s="18"/>
      <c r="P92" s="18"/>
      <c r="Q92" s="18"/>
      <c r="R92" s="18"/>
      <c r="S92" s="18"/>
      <c r="T92" s="18"/>
      <c r="U92" s="18"/>
      <c r="V92" s="19"/>
    </row>
    <row r="93" spans="1:25" x14ac:dyDescent="0.25">
      <c r="B93" s="129" t="s">
        <v>119</v>
      </c>
      <c r="C93" s="129" t="s">
        <v>120</v>
      </c>
      <c r="D93" s="183"/>
      <c r="E93" s="183"/>
      <c r="F93" s="183"/>
      <c r="G93" s="183"/>
      <c r="H93" s="183">
        <v>1</v>
      </c>
      <c r="I93" s="183"/>
      <c r="J93" s="94"/>
      <c r="K93" s="18"/>
      <c r="L93" s="18"/>
      <c r="M93" s="18"/>
      <c r="N93" s="18"/>
      <c r="O93" s="18"/>
      <c r="P93" s="18"/>
      <c r="Q93" s="18"/>
      <c r="R93" s="18"/>
      <c r="S93" s="18"/>
      <c r="T93" s="18"/>
      <c r="U93" s="18"/>
      <c r="V93" s="19"/>
    </row>
    <row r="94" spans="1:25" x14ac:dyDescent="0.25">
      <c r="B94" s="113" t="s">
        <v>936</v>
      </c>
      <c r="C94" s="113" t="s">
        <v>425</v>
      </c>
      <c r="D94" s="186"/>
      <c r="E94" s="186"/>
      <c r="F94" s="186"/>
      <c r="G94" s="186"/>
      <c r="H94" s="186">
        <v>1</v>
      </c>
      <c r="I94" s="186"/>
      <c r="J94" s="17"/>
      <c r="K94" s="18"/>
      <c r="L94" s="18"/>
      <c r="M94" s="18"/>
      <c r="N94" s="18"/>
      <c r="O94" s="18"/>
      <c r="P94" s="18"/>
      <c r="Q94" s="18"/>
      <c r="R94" s="18"/>
      <c r="S94" s="18"/>
      <c r="T94" s="18"/>
      <c r="U94" s="18"/>
      <c r="V94" s="19"/>
    </row>
    <row r="95" spans="1:25" x14ac:dyDescent="0.25">
      <c r="B95" s="129" t="s">
        <v>874</v>
      </c>
      <c r="C95" s="129" t="s">
        <v>875</v>
      </c>
      <c r="D95" s="183"/>
      <c r="E95" s="183"/>
      <c r="F95" s="183"/>
      <c r="G95" s="183">
        <v>1</v>
      </c>
      <c r="H95" s="183"/>
      <c r="I95" s="183"/>
      <c r="J95" s="17"/>
      <c r="K95" s="18"/>
      <c r="L95" s="18"/>
      <c r="M95" s="18"/>
      <c r="N95" s="18"/>
      <c r="O95" s="18"/>
      <c r="P95" s="18"/>
      <c r="Q95" s="18"/>
      <c r="R95" s="18"/>
      <c r="S95" s="18"/>
      <c r="T95" s="18"/>
      <c r="U95" s="18"/>
      <c r="V95" s="19"/>
    </row>
    <row r="96" spans="1:25" x14ac:dyDescent="0.25">
      <c r="B96" s="113" t="s">
        <v>930</v>
      </c>
      <c r="C96" s="113" t="s">
        <v>931</v>
      </c>
      <c r="D96" s="186"/>
      <c r="E96" s="186"/>
      <c r="F96" s="186"/>
      <c r="G96" s="186"/>
      <c r="H96" s="186"/>
      <c r="I96" s="186">
        <v>1</v>
      </c>
      <c r="J96" s="17"/>
      <c r="K96" s="18"/>
      <c r="L96" s="18"/>
      <c r="M96" s="18"/>
      <c r="N96" s="18"/>
      <c r="O96" s="18"/>
      <c r="P96" s="18"/>
      <c r="Q96" s="18"/>
      <c r="R96" s="18"/>
      <c r="S96" s="18"/>
      <c r="T96" s="18"/>
      <c r="U96" s="18"/>
      <c r="V96" s="19"/>
    </row>
    <row r="97" spans="2:22" x14ac:dyDescent="0.25">
      <c r="B97" s="129" t="s">
        <v>861</v>
      </c>
      <c r="C97" s="129" t="s">
        <v>863</v>
      </c>
      <c r="D97" s="183"/>
      <c r="E97" s="183"/>
      <c r="F97" s="183">
        <v>1</v>
      </c>
      <c r="G97" s="183"/>
      <c r="H97" s="183"/>
      <c r="I97" s="183"/>
      <c r="J97" s="17"/>
      <c r="K97" s="18"/>
      <c r="L97" s="18"/>
      <c r="M97" s="18"/>
      <c r="N97" s="18"/>
      <c r="O97" s="18"/>
      <c r="P97" s="18"/>
      <c r="Q97" s="18"/>
      <c r="R97" s="18"/>
      <c r="S97" s="18"/>
      <c r="T97" s="18"/>
      <c r="U97" s="18"/>
      <c r="V97" s="19"/>
    </row>
    <row r="98" spans="2:22" x14ac:dyDescent="0.25">
      <c r="B98" s="113" t="s">
        <v>121</v>
      </c>
      <c r="C98" s="113" t="s">
        <v>122</v>
      </c>
      <c r="D98" s="186">
        <v>4</v>
      </c>
      <c r="E98" s="186">
        <v>3</v>
      </c>
      <c r="F98" s="186">
        <v>2</v>
      </c>
      <c r="G98" s="186">
        <v>2</v>
      </c>
      <c r="H98" s="186">
        <v>2</v>
      </c>
      <c r="I98" s="186">
        <v>1</v>
      </c>
      <c r="J98" s="17"/>
      <c r="K98" s="18"/>
      <c r="L98" s="18"/>
      <c r="M98" s="18"/>
      <c r="N98" s="18"/>
      <c r="O98" s="18"/>
      <c r="P98" s="18"/>
      <c r="Q98" s="18"/>
      <c r="R98" s="18"/>
      <c r="S98" s="18"/>
      <c r="T98" s="18"/>
      <c r="U98" s="18"/>
      <c r="V98" s="19"/>
    </row>
    <row r="99" spans="2:22" x14ac:dyDescent="0.25">
      <c r="B99" s="129" t="s">
        <v>859</v>
      </c>
      <c r="C99" s="129" t="s">
        <v>860</v>
      </c>
      <c r="D99" s="183">
        <v>4</v>
      </c>
      <c r="E99" s="183">
        <v>4</v>
      </c>
      <c r="F99" s="183">
        <v>2</v>
      </c>
      <c r="G99" s="183">
        <v>1</v>
      </c>
      <c r="H99" s="183"/>
      <c r="I99" s="183"/>
      <c r="J99" s="17"/>
      <c r="K99" s="18"/>
      <c r="L99" s="18"/>
      <c r="M99" s="18"/>
      <c r="N99" s="18"/>
      <c r="O99" s="18"/>
      <c r="P99" s="18"/>
      <c r="Q99" s="18"/>
      <c r="R99" s="18"/>
      <c r="S99" s="18"/>
      <c r="T99" s="18"/>
      <c r="U99" s="18"/>
      <c r="V99" s="19"/>
    </row>
    <row r="100" spans="2:22" x14ac:dyDescent="0.25">
      <c r="B100" s="113" t="s">
        <v>123</v>
      </c>
      <c r="C100" s="113" t="s">
        <v>124</v>
      </c>
      <c r="D100" s="186"/>
      <c r="E100" s="186"/>
      <c r="F100" s="186"/>
      <c r="G100" s="186"/>
      <c r="H100" s="186">
        <v>2</v>
      </c>
      <c r="I100" s="186"/>
      <c r="J100" s="17"/>
      <c r="K100" s="18"/>
      <c r="L100" s="18"/>
      <c r="M100" s="18"/>
      <c r="N100" s="18"/>
      <c r="O100" s="18"/>
      <c r="P100" s="18"/>
      <c r="Q100" s="18"/>
      <c r="R100" s="18"/>
      <c r="S100" s="18"/>
      <c r="T100" s="18"/>
      <c r="U100" s="18"/>
      <c r="V100" s="19"/>
    </row>
    <row r="101" spans="2:22" x14ac:dyDescent="0.25">
      <c r="B101" s="129" t="s">
        <v>125</v>
      </c>
      <c r="C101" s="129" t="s">
        <v>126</v>
      </c>
      <c r="D101" s="183"/>
      <c r="E101" s="183"/>
      <c r="F101" s="183"/>
      <c r="G101" s="183">
        <v>1</v>
      </c>
      <c r="H101" s="183"/>
      <c r="I101" s="183">
        <v>1</v>
      </c>
      <c r="J101" s="17"/>
      <c r="K101" s="18"/>
      <c r="L101" s="18"/>
      <c r="M101" s="18"/>
      <c r="N101" s="18"/>
      <c r="O101" s="18"/>
      <c r="P101" s="18"/>
      <c r="Q101" s="18"/>
      <c r="R101" s="18"/>
      <c r="S101" s="18"/>
      <c r="T101" s="18"/>
      <c r="U101" s="18"/>
      <c r="V101" s="19"/>
    </row>
    <row r="102" spans="2:22" x14ac:dyDescent="0.25">
      <c r="B102" s="113" t="s">
        <v>127</v>
      </c>
      <c r="C102" s="113" t="s">
        <v>128</v>
      </c>
      <c r="D102" s="186">
        <v>3</v>
      </c>
      <c r="E102" s="186">
        <v>2</v>
      </c>
      <c r="F102" s="186"/>
      <c r="G102" s="186"/>
      <c r="H102" s="186">
        <v>2</v>
      </c>
      <c r="I102" s="186">
        <v>2</v>
      </c>
      <c r="J102" s="17"/>
      <c r="K102" s="18"/>
      <c r="L102" s="18"/>
      <c r="M102" s="18"/>
      <c r="N102" s="18"/>
      <c r="O102" s="18"/>
      <c r="P102" s="18"/>
      <c r="Q102" s="18"/>
      <c r="R102" s="18"/>
      <c r="S102" s="18"/>
      <c r="T102" s="18"/>
      <c r="U102" s="18"/>
      <c r="V102" s="19"/>
    </row>
    <row r="103" spans="2:22" x14ac:dyDescent="0.25">
      <c r="B103" s="129" t="s">
        <v>436</v>
      </c>
      <c r="C103" s="129" t="s">
        <v>437</v>
      </c>
      <c r="D103" s="183">
        <v>4</v>
      </c>
      <c r="E103" s="183">
        <v>1</v>
      </c>
      <c r="F103" s="183"/>
      <c r="G103" s="183"/>
      <c r="H103" s="183">
        <v>3</v>
      </c>
      <c r="I103" s="183"/>
      <c r="J103" s="17"/>
      <c r="K103" s="18"/>
      <c r="L103" s="18"/>
      <c r="M103" s="18"/>
      <c r="N103" s="18"/>
      <c r="O103" s="18"/>
      <c r="P103" s="18"/>
      <c r="Q103" s="18"/>
      <c r="R103" s="18"/>
      <c r="S103" s="18"/>
      <c r="T103" s="18"/>
      <c r="U103" s="18"/>
      <c r="V103" s="19"/>
    </row>
    <row r="104" spans="2:22" x14ac:dyDescent="0.25">
      <c r="B104" s="113" t="s">
        <v>438</v>
      </c>
      <c r="C104" s="113" t="s">
        <v>439</v>
      </c>
      <c r="D104" s="186"/>
      <c r="E104" s="186">
        <v>1</v>
      </c>
      <c r="F104" s="186"/>
      <c r="G104" s="186"/>
      <c r="H104" s="186">
        <v>2</v>
      </c>
      <c r="I104" s="186"/>
      <c r="J104" s="17"/>
      <c r="K104" s="18"/>
      <c r="L104" s="18"/>
      <c r="M104" s="18"/>
      <c r="N104" s="18"/>
      <c r="O104" s="18"/>
      <c r="P104" s="18"/>
      <c r="Q104" s="18"/>
      <c r="R104" s="18"/>
      <c r="S104" s="18"/>
      <c r="T104" s="18"/>
      <c r="U104" s="18"/>
      <c r="V104" s="19"/>
    </row>
    <row r="105" spans="2:22" x14ac:dyDescent="0.25">
      <c r="B105" s="129" t="s">
        <v>440</v>
      </c>
      <c r="C105" s="129" t="s">
        <v>441</v>
      </c>
      <c r="D105" s="183"/>
      <c r="E105" s="183">
        <v>1</v>
      </c>
      <c r="F105" s="183">
        <v>1</v>
      </c>
      <c r="G105" s="183">
        <v>2</v>
      </c>
      <c r="H105" s="183"/>
      <c r="I105" s="183"/>
      <c r="J105" s="17"/>
      <c r="K105" s="18"/>
      <c r="L105" s="18"/>
      <c r="M105" s="18"/>
      <c r="N105" s="18"/>
      <c r="O105" s="18"/>
      <c r="P105" s="18"/>
      <c r="Q105" s="18"/>
      <c r="R105" s="18"/>
      <c r="S105" s="18"/>
      <c r="T105" s="18"/>
      <c r="U105" s="18"/>
      <c r="V105" s="19"/>
    </row>
    <row r="106" spans="2:22" x14ac:dyDescent="0.25">
      <c r="B106" s="113" t="s">
        <v>966</v>
      </c>
      <c r="C106" s="113" t="s">
        <v>967</v>
      </c>
      <c r="D106" s="186">
        <v>1</v>
      </c>
      <c r="E106" s="186"/>
      <c r="F106" s="186"/>
      <c r="G106" s="186"/>
      <c r="H106" s="186"/>
      <c r="I106" s="186"/>
      <c r="J106" s="17"/>
      <c r="K106" s="18"/>
      <c r="L106" s="18"/>
      <c r="M106" s="18"/>
      <c r="N106" s="18"/>
      <c r="O106" s="18"/>
      <c r="P106" s="18"/>
      <c r="Q106" s="18"/>
      <c r="R106" s="18"/>
      <c r="S106" s="18"/>
      <c r="T106" s="18"/>
      <c r="U106" s="18"/>
      <c r="V106" s="19"/>
    </row>
    <row r="107" spans="2:22" x14ac:dyDescent="0.25">
      <c r="B107" s="129" t="s">
        <v>454</v>
      </c>
      <c r="C107" s="129" t="s">
        <v>455</v>
      </c>
      <c r="D107" s="183"/>
      <c r="E107" s="183"/>
      <c r="F107" s="183"/>
      <c r="G107" s="183"/>
      <c r="H107" s="183">
        <v>2</v>
      </c>
      <c r="I107" s="183"/>
      <c r="J107" s="17"/>
      <c r="K107" s="18"/>
      <c r="L107" s="18"/>
      <c r="M107" s="18"/>
      <c r="N107" s="18"/>
      <c r="O107" s="18"/>
      <c r="P107" s="18"/>
      <c r="Q107" s="18"/>
      <c r="R107" s="18"/>
      <c r="S107" s="18"/>
      <c r="T107" s="18"/>
      <c r="U107" s="18"/>
      <c r="V107" s="19"/>
    </row>
    <row r="108" spans="2:22" x14ac:dyDescent="0.25">
      <c r="B108" s="113" t="s">
        <v>456</v>
      </c>
      <c r="C108" s="113" t="s">
        <v>457</v>
      </c>
      <c r="D108" s="186"/>
      <c r="E108" s="186"/>
      <c r="F108" s="186"/>
      <c r="G108" s="186"/>
      <c r="H108" s="186">
        <v>1</v>
      </c>
      <c r="I108" s="186"/>
      <c r="J108" s="17"/>
      <c r="K108" s="18"/>
      <c r="L108" s="18"/>
      <c r="M108" s="18"/>
      <c r="N108" s="18"/>
      <c r="O108" s="18"/>
      <c r="P108" s="18"/>
      <c r="Q108" s="18"/>
      <c r="R108" s="18"/>
      <c r="S108" s="18"/>
      <c r="T108" s="18"/>
      <c r="U108" s="18"/>
      <c r="V108" s="19"/>
    </row>
    <row r="109" spans="2:22" x14ac:dyDescent="0.25">
      <c r="B109" s="129" t="s">
        <v>129</v>
      </c>
      <c r="C109" s="129" t="s">
        <v>130</v>
      </c>
      <c r="D109" s="183"/>
      <c r="E109" s="183"/>
      <c r="F109" s="183">
        <v>2</v>
      </c>
      <c r="G109" s="183">
        <v>1</v>
      </c>
      <c r="H109" s="183"/>
      <c r="I109" s="183"/>
      <c r="J109" s="17"/>
      <c r="K109" s="18"/>
      <c r="L109" s="18"/>
      <c r="M109" s="18"/>
      <c r="N109" s="18"/>
      <c r="O109" s="18"/>
      <c r="P109" s="18"/>
      <c r="Q109" s="18"/>
      <c r="R109" s="18"/>
      <c r="S109" s="18"/>
      <c r="T109" s="18"/>
      <c r="U109" s="18"/>
      <c r="V109" s="19"/>
    </row>
    <row r="110" spans="2:22" x14ac:dyDescent="0.25">
      <c r="B110" s="113" t="s">
        <v>912</v>
      </c>
      <c r="C110" s="113" t="s">
        <v>913</v>
      </c>
      <c r="D110" s="186">
        <v>3</v>
      </c>
      <c r="E110" s="186">
        <v>3</v>
      </c>
      <c r="F110" s="186">
        <v>2</v>
      </c>
      <c r="G110" s="186">
        <v>1</v>
      </c>
      <c r="H110" s="186">
        <v>3</v>
      </c>
      <c r="I110" s="186">
        <v>2</v>
      </c>
      <c r="J110" s="17"/>
      <c r="K110" s="18"/>
      <c r="L110" s="18"/>
      <c r="M110" s="18"/>
      <c r="N110" s="18"/>
      <c r="O110" s="18"/>
      <c r="P110" s="18"/>
      <c r="Q110" s="18"/>
      <c r="R110" s="18"/>
      <c r="S110" s="18"/>
      <c r="T110" s="18"/>
      <c r="U110" s="18"/>
      <c r="V110" s="19"/>
    </row>
    <row r="111" spans="2:22" x14ac:dyDescent="0.25">
      <c r="B111" s="129" t="s">
        <v>133</v>
      </c>
      <c r="C111" s="129" t="s">
        <v>134</v>
      </c>
      <c r="D111" s="183">
        <v>1</v>
      </c>
      <c r="E111" s="183">
        <v>1</v>
      </c>
      <c r="F111" s="183"/>
      <c r="G111" s="183">
        <v>1</v>
      </c>
      <c r="H111" s="183">
        <v>1</v>
      </c>
      <c r="I111" s="183">
        <v>1</v>
      </c>
      <c r="J111" s="17"/>
      <c r="K111" s="18"/>
      <c r="L111" s="18"/>
      <c r="M111" s="18"/>
      <c r="N111" s="18"/>
      <c r="O111" s="18"/>
      <c r="P111" s="18"/>
      <c r="Q111" s="18"/>
      <c r="R111" s="18"/>
      <c r="S111" s="18"/>
      <c r="T111" s="18"/>
      <c r="U111" s="18"/>
      <c r="V111" s="19"/>
    </row>
    <row r="112" spans="2:22" x14ac:dyDescent="0.25">
      <c r="B112" s="113" t="s">
        <v>941</v>
      </c>
      <c r="C112" s="113" t="s">
        <v>942</v>
      </c>
      <c r="D112" s="186"/>
      <c r="E112" s="186"/>
      <c r="F112" s="186"/>
      <c r="G112" s="186"/>
      <c r="H112" s="186">
        <v>1</v>
      </c>
      <c r="I112" s="186"/>
      <c r="J112" s="17"/>
      <c r="K112" s="18"/>
      <c r="L112" s="18"/>
      <c r="M112" s="18"/>
      <c r="N112" s="18"/>
      <c r="O112" s="18"/>
      <c r="P112" s="18"/>
      <c r="Q112" s="18"/>
      <c r="R112" s="18"/>
      <c r="S112" s="18"/>
      <c r="T112" s="18"/>
      <c r="U112" s="18"/>
      <c r="V112" s="19"/>
    </row>
    <row r="113" spans="2:22" x14ac:dyDescent="0.25">
      <c r="B113" s="129" t="s">
        <v>994</v>
      </c>
      <c r="C113" s="129" t="s">
        <v>895</v>
      </c>
      <c r="D113" s="183"/>
      <c r="E113" s="183">
        <v>1</v>
      </c>
      <c r="F113" s="183">
        <v>1</v>
      </c>
      <c r="G113" s="183">
        <v>1</v>
      </c>
      <c r="H113" s="183"/>
      <c r="I113" s="183"/>
      <c r="J113" s="17"/>
      <c r="K113" s="18"/>
      <c r="L113" s="18"/>
      <c r="M113" s="18"/>
      <c r="N113" s="18"/>
      <c r="O113" s="18"/>
      <c r="P113" s="18"/>
      <c r="Q113" s="18"/>
      <c r="R113" s="18"/>
      <c r="S113" s="18"/>
      <c r="T113" s="18"/>
      <c r="U113" s="18"/>
      <c r="V113" s="19"/>
    </row>
    <row r="114" spans="2:22" x14ac:dyDescent="0.25">
      <c r="B114" s="113" t="s">
        <v>464</v>
      </c>
      <c r="C114" s="113" t="s">
        <v>465</v>
      </c>
      <c r="D114" s="186"/>
      <c r="E114" s="186"/>
      <c r="F114" s="186"/>
      <c r="G114" s="186">
        <v>1</v>
      </c>
      <c r="H114" s="186"/>
      <c r="I114" s="186">
        <v>1</v>
      </c>
      <c r="J114" s="17"/>
      <c r="K114" s="18"/>
      <c r="L114" s="18"/>
      <c r="M114" s="18"/>
      <c r="N114" s="18"/>
      <c r="O114" s="18"/>
      <c r="P114" s="18"/>
      <c r="Q114" s="18"/>
      <c r="R114" s="18"/>
      <c r="S114" s="18"/>
      <c r="T114" s="18"/>
      <c r="U114" s="18"/>
      <c r="V114" s="19"/>
    </row>
    <row r="115" spans="2:22" x14ac:dyDescent="0.25">
      <c r="B115" s="129" t="s">
        <v>466</v>
      </c>
      <c r="C115" s="129" t="s">
        <v>467</v>
      </c>
      <c r="D115" s="183"/>
      <c r="E115" s="183">
        <v>2</v>
      </c>
      <c r="F115" s="183"/>
      <c r="G115" s="183"/>
      <c r="H115" s="183"/>
      <c r="I115" s="183"/>
      <c r="J115" s="17"/>
      <c r="K115" s="18"/>
      <c r="L115" s="18"/>
      <c r="M115" s="18"/>
      <c r="N115" s="18"/>
      <c r="O115" s="18"/>
      <c r="P115" s="18"/>
      <c r="Q115" s="18"/>
      <c r="R115" s="18"/>
      <c r="S115" s="18"/>
      <c r="T115" s="18"/>
      <c r="U115" s="18"/>
      <c r="V115" s="19"/>
    </row>
    <row r="116" spans="2:22" x14ac:dyDescent="0.25">
      <c r="B116" s="113" t="s">
        <v>135</v>
      </c>
      <c r="C116" s="113" t="s">
        <v>136</v>
      </c>
      <c r="D116" s="186">
        <v>1</v>
      </c>
      <c r="E116" s="186"/>
      <c r="F116" s="186"/>
      <c r="G116" s="186"/>
      <c r="H116" s="186">
        <v>1</v>
      </c>
      <c r="I116" s="186"/>
      <c r="J116" s="17"/>
      <c r="K116" s="18"/>
      <c r="L116" s="18"/>
      <c r="M116" s="18"/>
      <c r="N116" s="18"/>
      <c r="O116" s="18"/>
      <c r="P116" s="18"/>
      <c r="Q116" s="18"/>
      <c r="R116" s="18"/>
      <c r="S116" s="18"/>
      <c r="T116" s="18"/>
      <c r="U116" s="18"/>
      <c r="V116" s="19"/>
    </row>
    <row r="117" spans="2:22" x14ac:dyDescent="0.25">
      <c r="B117" s="129" t="s">
        <v>139</v>
      </c>
      <c r="C117" s="129" t="s">
        <v>140</v>
      </c>
      <c r="D117" s="183"/>
      <c r="E117" s="183"/>
      <c r="F117" s="183"/>
      <c r="G117" s="183"/>
      <c r="H117" s="183">
        <v>1</v>
      </c>
      <c r="I117" s="183"/>
      <c r="J117" s="17"/>
      <c r="K117" s="18"/>
      <c r="L117" s="18"/>
      <c r="M117" s="18"/>
      <c r="N117" s="18"/>
      <c r="O117" s="18"/>
      <c r="P117" s="18"/>
      <c r="Q117" s="18"/>
      <c r="R117" s="18"/>
      <c r="S117" s="18"/>
      <c r="T117" s="18"/>
      <c r="U117" s="18"/>
      <c r="V117" s="19"/>
    </row>
    <row r="118" spans="2:22" x14ac:dyDescent="0.25">
      <c r="B118" s="113" t="s">
        <v>141</v>
      </c>
      <c r="C118" s="113" t="s">
        <v>142</v>
      </c>
      <c r="D118" s="186">
        <v>2</v>
      </c>
      <c r="E118" s="186">
        <v>3</v>
      </c>
      <c r="F118" s="186"/>
      <c r="G118" s="186"/>
      <c r="H118" s="186">
        <v>1</v>
      </c>
      <c r="I118" s="186">
        <v>1</v>
      </c>
      <c r="J118" s="17"/>
      <c r="K118" s="18"/>
      <c r="L118" s="18"/>
      <c r="M118" s="18"/>
      <c r="N118" s="18"/>
      <c r="O118" s="18"/>
      <c r="P118" s="18"/>
      <c r="Q118" s="18"/>
      <c r="R118" s="18"/>
      <c r="S118" s="18"/>
      <c r="T118" s="18"/>
      <c r="U118" s="18"/>
      <c r="V118" s="19"/>
    </row>
    <row r="119" spans="2:22" x14ac:dyDescent="0.25">
      <c r="B119" s="129" t="s">
        <v>480</v>
      </c>
      <c r="C119" s="129" t="s">
        <v>481</v>
      </c>
      <c r="D119" s="183">
        <v>1</v>
      </c>
      <c r="E119" s="183">
        <v>3</v>
      </c>
      <c r="F119" s="183">
        <v>1</v>
      </c>
      <c r="G119" s="183"/>
      <c r="H119" s="183">
        <v>2</v>
      </c>
      <c r="I119" s="183">
        <v>2</v>
      </c>
      <c r="J119" s="17"/>
      <c r="K119" s="18"/>
      <c r="L119" s="18"/>
      <c r="M119" s="18"/>
      <c r="N119" s="18"/>
      <c r="O119" s="18"/>
      <c r="P119" s="18"/>
      <c r="Q119" s="18"/>
      <c r="R119" s="18"/>
      <c r="S119" s="18"/>
      <c r="T119" s="18"/>
      <c r="U119" s="18"/>
      <c r="V119" s="19"/>
    </row>
    <row r="120" spans="2:22" x14ac:dyDescent="0.25">
      <c r="B120" s="113" t="s">
        <v>949</v>
      </c>
      <c r="C120" s="113" t="s">
        <v>950</v>
      </c>
      <c r="D120" s="186"/>
      <c r="E120" s="186"/>
      <c r="F120" s="186"/>
      <c r="G120" s="186"/>
      <c r="H120" s="186">
        <v>1</v>
      </c>
      <c r="I120" s="186"/>
      <c r="J120" s="17"/>
      <c r="K120" s="18"/>
      <c r="L120" s="18"/>
      <c r="M120" s="18"/>
      <c r="N120" s="18"/>
      <c r="O120" s="18"/>
      <c r="P120" s="18"/>
      <c r="Q120" s="18"/>
      <c r="R120" s="18"/>
      <c r="S120" s="18"/>
      <c r="T120" s="18"/>
      <c r="U120" s="18"/>
      <c r="V120" s="19"/>
    </row>
    <row r="121" spans="2:22" x14ac:dyDescent="0.25">
      <c r="B121" s="129" t="s">
        <v>143</v>
      </c>
      <c r="C121" s="129" t="s">
        <v>144</v>
      </c>
      <c r="D121" s="253">
        <v>1</v>
      </c>
      <c r="E121" s="253"/>
      <c r="F121" s="253"/>
      <c r="G121" s="253"/>
      <c r="H121" s="253"/>
      <c r="I121" s="253"/>
      <c r="J121" s="17"/>
      <c r="K121" s="18"/>
      <c r="L121" s="18"/>
      <c r="M121" s="18"/>
      <c r="N121" s="18"/>
      <c r="O121" s="18"/>
      <c r="P121" s="18"/>
      <c r="Q121" s="18"/>
      <c r="R121" s="18"/>
      <c r="S121" s="18"/>
      <c r="T121" s="18"/>
      <c r="U121" s="18"/>
      <c r="V121" s="19"/>
    </row>
    <row r="122" spans="2:22" x14ac:dyDescent="0.25">
      <c r="J122" s="17"/>
      <c r="K122" s="18"/>
      <c r="L122" s="23"/>
      <c r="M122" s="23"/>
      <c r="N122" s="23"/>
      <c r="O122" s="23"/>
      <c r="P122" s="23"/>
      <c r="Q122" s="23"/>
      <c r="R122" s="23"/>
      <c r="S122" s="23"/>
      <c r="T122" s="23"/>
      <c r="U122" s="18"/>
      <c r="V122" s="19"/>
    </row>
    <row r="123" spans="2:22" ht="21" x14ac:dyDescent="0.35">
      <c r="B123" s="292" t="s">
        <v>991</v>
      </c>
      <c r="J123" s="17"/>
      <c r="K123" s="18"/>
      <c r="U123" s="18"/>
      <c r="V123" s="19"/>
    </row>
    <row r="124" spans="2:22" x14ac:dyDescent="0.25">
      <c r="B124" s="64" t="s">
        <v>21</v>
      </c>
      <c r="C124" s="64" t="s">
        <v>22</v>
      </c>
      <c r="D124" s="64"/>
      <c r="E124" s="64"/>
      <c r="F124" s="64"/>
      <c r="G124" s="64"/>
      <c r="H124" s="64">
        <v>1</v>
      </c>
      <c r="I124" s="64">
        <v>1</v>
      </c>
      <c r="J124" s="290" t="s">
        <v>175</v>
      </c>
      <c r="K124" s="18"/>
      <c r="U124" s="18"/>
      <c r="V124" s="19"/>
    </row>
    <row r="125" spans="2:22" x14ac:dyDescent="0.25">
      <c r="B125" s="64" t="s">
        <v>840</v>
      </c>
      <c r="C125" s="64" t="s">
        <v>841</v>
      </c>
      <c r="D125" s="64"/>
      <c r="E125" s="64"/>
      <c r="F125" s="64"/>
      <c r="G125" s="64">
        <v>1</v>
      </c>
      <c r="H125" s="64"/>
      <c r="I125" s="64"/>
      <c r="J125" s="290" t="s">
        <v>175</v>
      </c>
      <c r="K125" s="18"/>
      <c r="U125" s="18"/>
      <c r="V125" s="19"/>
    </row>
    <row r="126" spans="2:22" x14ac:dyDescent="0.25">
      <c r="B126" s="64" t="s">
        <v>495</v>
      </c>
      <c r="C126" s="64" t="s">
        <v>496</v>
      </c>
      <c r="D126" s="64"/>
      <c r="E126" s="64"/>
      <c r="F126" s="64">
        <v>3</v>
      </c>
      <c r="G126" s="64"/>
      <c r="H126" s="64"/>
      <c r="I126" s="64"/>
      <c r="J126" s="290" t="s">
        <v>175</v>
      </c>
      <c r="K126" s="18"/>
      <c r="U126" s="18"/>
      <c r="V126" s="19"/>
    </row>
    <row r="127" spans="2:22" x14ac:dyDescent="0.25">
      <c r="B127" s="64" t="s">
        <v>23</v>
      </c>
      <c r="C127" s="64" t="s">
        <v>24</v>
      </c>
      <c r="D127" s="64"/>
      <c r="E127" s="64">
        <v>4</v>
      </c>
      <c r="F127" s="64">
        <v>3</v>
      </c>
      <c r="G127" s="64">
        <v>1</v>
      </c>
      <c r="H127" s="64"/>
      <c r="I127" s="64">
        <v>2</v>
      </c>
      <c r="J127" s="291" t="s">
        <v>175</v>
      </c>
      <c r="K127" s="18"/>
      <c r="U127" s="18"/>
      <c r="V127" s="19"/>
    </row>
    <row r="128" spans="2:22" x14ac:dyDescent="0.25">
      <c r="B128" s="64" t="s">
        <v>846</v>
      </c>
      <c r="C128" s="64" t="s">
        <v>847</v>
      </c>
      <c r="D128" s="64"/>
      <c r="E128" s="64"/>
      <c r="F128" s="64"/>
      <c r="G128" s="64"/>
      <c r="H128" s="64">
        <v>3</v>
      </c>
      <c r="I128" s="64"/>
      <c r="J128" s="64" t="s">
        <v>175</v>
      </c>
      <c r="K128" s="18"/>
      <c r="U128" s="18"/>
      <c r="V128" s="19"/>
    </row>
    <row r="129" spans="2:22" x14ac:dyDescent="0.25">
      <c r="B129" s="64" t="s">
        <v>147</v>
      </c>
      <c r="C129" s="64" t="s">
        <v>148</v>
      </c>
      <c r="D129" s="64"/>
      <c r="E129" s="64"/>
      <c r="F129" s="64"/>
      <c r="G129" s="64"/>
      <c r="H129" s="64">
        <v>1</v>
      </c>
      <c r="I129" s="64"/>
      <c r="J129" s="64" t="s">
        <v>175</v>
      </c>
      <c r="K129" s="23"/>
      <c r="U129" s="23"/>
      <c r="V129" s="24"/>
    </row>
    <row r="130" spans="2:22" x14ac:dyDescent="0.25">
      <c r="B130" s="64" t="s">
        <v>27</v>
      </c>
      <c r="C130" s="64" t="s">
        <v>28</v>
      </c>
      <c r="D130" s="64"/>
      <c r="E130" s="64">
        <v>1</v>
      </c>
      <c r="F130" s="64"/>
      <c r="G130" s="64"/>
      <c r="H130" s="64"/>
      <c r="I130" s="64"/>
      <c r="J130" s="64" t="s">
        <v>175</v>
      </c>
    </row>
    <row r="131" spans="2:22" x14ac:dyDescent="0.25">
      <c r="B131" s="64" t="s">
        <v>900</v>
      </c>
      <c r="C131" s="64" t="s">
        <v>901</v>
      </c>
      <c r="D131" s="64"/>
      <c r="E131" s="64"/>
      <c r="F131" s="64"/>
      <c r="G131" s="64">
        <v>1</v>
      </c>
      <c r="H131" s="64"/>
      <c r="I131" s="64"/>
      <c r="J131" s="64" t="s">
        <v>175</v>
      </c>
    </row>
    <row r="132" spans="2:22" x14ac:dyDescent="0.25">
      <c r="B132" s="64" t="s">
        <v>902</v>
      </c>
      <c r="C132" s="64" t="s">
        <v>903</v>
      </c>
      <c r="D132" s="64"/>
      <c r="E132" s="64">
        <v>1</v>
      </c>
      <c r="F132" s="64"/>
      <c r="G132" s="64"/>
      <c r="H132" s="64"/>
      <c r="I132" s="64"/>
      <c r="J132" s="64" t="s">
        <v>175</v>
      </c>
    </row>
    <row r="133" spans="2:22" x14ac:dyDescent="0.25">
      <c r="B133" s="64" t="s">
        <v>906</v>
      </c>
      <c r="C133" s="64" t="s">
        <v>907</v>
      </c>
      <c r="D133" s="64"/>
      <c r="E133" s="64">
        <v>1</v>
      </c>
      <c r="F133" s="64"/>
      <c r="G133" s="64"/>
      <c r="H133" s="64"/>
      <c r="I133" s="64"/>
      <c r="J133" s="64" t="s">
        <v>175</v>
      </c>
    </row>
    <row r="134" spans="2:22" x14ac:dyDescent="0.25">
      <c r="B134" s="64" t="s">
        <v>904</v>
      </c>
      <c r="C134" s="64" t="s">
        <v>905</v>
      </c>
      <c r="D134" s="64"/>
      <c r="E134" s="64"/>
      <c r="F134" s="64"/>
      <c r="G134" s="64"/>
      <c r="H134" s="64">
        <v>1</v>
      </c>
      <c r="I134" s="64"/>
      <c r="J134" s="64" t="s">
        <v>175</v>
      </c>
    </row>
    <row r="135" spans="2:22" x14ac:dyDescent="0.25">
      <c r="B135" s="64" t="s">
        <v>59</v>
      </c>
      <c r="C135" s="64" t="s">
        <v>60</v>
      </c>
      <c r="D135" s="64">
        <v>3</v>
      </c>
      <c r="E135" s="64">
        <v>1</v>
      </c>
      <c r="F135" s="64"/>
      <c r="G135" s="64"/>
      <c r="H135" s="64"/>
      <c r="I135" s="64"/>
      <c r="J135" s="64" t="s">
        <v>175</v>
      </c>
    </row>
    <row r="136" spans="2:22" x14ac:dyDescent="0.25">
      <c r="B136" s="64" t="s">
        <v>943</v>
      </c>
      <c r="C136" s="64" t="s">
        <v>944</v>
      </c>
      <c r="D136" s="64"/>
      <c r="E136" s="64"/>
      <c r="F136" s="64"/>
      <c r="G136" s="64"/>
      <c r="H136" s="64"/>
      <c r="I136" s="64">
        <v>1</v>
      </c>
      <c r="J136" s="64" t="s">
        <v>175</v>
      </c>
    </row>
    <row r="137" spans="2:22" x14ac:dyDescent="0.25">
      <c r="B137" s="64" t="s">
        <v>79</v>
      </c>
      <c r="C137" s="64" t="s">
        <v>80</v>
      </c>
      <c r="D137" s="64">
        <v>1</v>
      </c>
      <c r="E137" s="64"/>
      <c r="F137" s="64"/>
      <c r="G137" s="64"/>
      <c r="H137" s="64"/>
      <c r="I137" s="64"/>
      <c r="J137" s="64" t="s">
        <v>175</v>
      </c>
    </row>
    <row r="138" spans="2:22" x14ac:dyDescent="0.25">
      <c r="B138" s="64" t="s">
        <v>838</v>
      </c>
      <c r="C138" s="64" t="s">
        <v>839</v>
      </c>
      <c r="D138" s="64"/>
      <c r="E138" s="64">
        <v>1</v>
      </c>
      <c r="F138" s="64"/>
      <c r="G138" s="64"/>
      <c r="H138" s="64"/>
      <c r="I138" s="64"/>
      <c r="J138" s="64" t="s">
        <v>175</v>
      </c>
    </row>
    <row r="139" spans="2:22" x14ac:dyDescent="0.25">
      <c r="B139" s="64" t="s">
        <v>81</v>
      </c>
      <c r="C139" s="64" t="s">
        <v>82</v>
      </c>
      <c r="D139" s="64">
        <v>1</v>
      </c>
      <c r="E139" s="64">
        <v>1</v>
      </c>
      <c r="F139" s="64"/>
      <c r="G139" s="64">
        <v>1</v>
      </c>
      <c r="H139" s="64">
        <v>2</v>
      </c>
      <c r="I139" s="64"/>
      <c r="J139" s="64" t="s">
        <v>175</v>
      </c>
    </row>
    <row r="140" spans="2:22" x14ac:dyDescent="0.25">
      <c r="B140" s="64" t="s">
        <v>918</v>
      </c>
      <c r="C140" s="64" t="s">
        <v>919</v>
      </c>
      <c r="D140" s="64"/>
      <c r="E140" s="64"/>
      <c r="F140" s="64">
        <v>1</v>
      </c>
      <c r="G140" s="64"/>
      <c r="H140" s="64"/>
      <c r="I140" s="64"/>
      <c r="J140" s="64" t="s">
        <v>175</v>
      </c>
    </row>
    <row r="141" spans="2:22" x14ac:dyDescent="0.25">
      <c r="B141" s="64" t="s">
        <v>145</v>
      </c>
      <c r="C141" s="64" t="s">
        <v>146</v>
      </c>
      <c r="D141" s="64">
        <v>1</v>
      </c>
      <c r="E141" s="64"/>
      <c r="F141" s="64">
        <v>1</v>
      </c>
      <c r="G141" s="64"/>
      <c r="H141" s="64"/>
      <c r="I141" s="64">
        <v>1</v>
      </c>
      <c r="J141" s="64" t="s">
        <v>178</v>
      </c>
    </row>
    <row r="142" spans="2:22" x14ac:dyDescent="0.25">
      <c r="B142" s="64" t="s">
        <v>497</v>
      </c>
      <c r="C142" s="64" t="s">
        <v>498</v>
      </c>
      <c r="D142" s="64"/>
      <c r="E142" s="64"/>
      <c r="F142" s="64">
        <v>1</v>
      </c>
      <c r="G142" s="64"/>
      <c r="H142" s="64"/>
      <c r="I142" s="64"/>
      <c r="J142" s="64" t="s">
        <v>178</v>
      </c>
    </row>
    <row r="143" spans="2:22" x14ac:dyDescent="0.25">
      <c r="B143" s="64" t="s">
        <v>914</v>
      </c>
      <c r="C143" s="64" t="s">
        <v>915</v>
      </c>
      <c r="D143" s="64"/>
      <c r="E143" s="64">
        <v>1</v>
      </c>
      <c r="F143" s="64"/>
      <c r="G143" s="64"/>
      <c r="H143" s="64"/>
      <c r="I143" s="64"/>
      <c r="J143" s="64" t="s">
        <v>175</v>
      </c>
    </row>
    <row r="144" spans="2:22" x14ac:dyDescent="0.25">
      <c r="B144" s="64" t="s">
        <v>99</v>
      </c>
      <c r="C144" s="64" t="s">
        <v>100</v>
      </c>
      <c r="D144" s="64">
        <v>1</v>
      </c>
      <c r="E144" s="64">
        <v>1</v>
      </c>
      <c r="F144" s="64"/>
      <c r="G144" s="64">
        <v>1</v>
      </c>
      <c r="H144" s="64">
        <v>1</v>
      </c>
      <c r="I144" s="64"/>
      <c r="J144" s="64" t="s">
        <v>175</v>
      </c>
    </row>
    <row r="145" spans="2:10" x14ac:dyDescent="0.25">
      <c r="B145" s="64" t="s">
        <v>916</v>
      </c>
      <c r="C145" s="64" t="s">
        <v>917</v>
      </c>
      <c r="D145" s="64"/>
      <c r="E145" s="64"/>
      <c r="F145" s="64">
        <v>2</v>
      </c>
      <c r="G145" s="64"/>
      <c r="H145" s="64"/>
      <c r="I145" s="64"/>
      <c r="J145" s="64" t="s">
        <v>175</v>
      </c>
    </row>
    <row r="146" spans="2:10" x14ac:dyDescent="0.25">
      <c r="B146" s="64" t="s">
        <v>920</v>
      </c>
      <c r="C146" s="64" t="s">
        <v>921</v>
      </c>
      <c r="D146" s="64"/>
      <c r="E146" s="64">
        <v>2</v>
      </c>
      <c r="F146" s="64"/>
      <c r="G146" s="64">
        <v>1</v>
      </c>
      <c r="H146" s="64"/>
      <c r="I146" s="64"/>
      <c r="J146" s="64" t="s">
        <v>175</v>
      </c>
    </row>
    <row r="147" spans="2:10" x14ac:dyDescent="0.25">
      <c r="B147" s="64" t="s">
        <v>922</v>
      </c>
      <c r="C147" s="64" t="s">
        <v>923</v>
      </c>
      <c r="D147" s="64">
        <v>1</v>
      </c>
      <c r="E147" s="64"/>
      <c r="F147" s="64"/>
      <c r="G147" s="64"/>
      <c r="H147" s="64">
        <v>1</v>
      </c>
      <c r="I147" s="64">
        <v>2</v>
      </c>
      <c r="J147" s="64" t="s">
        <v>175</v>
      </c>
    </row>
    <row r="148" spans="2:10" x14ac:dyDescent="0.25">
      <c r="B148" s="64" t="s">
        <v>945</v>
      </c>
      <c r="C148" s="64" t="s">
        <v>946</v>
      </c>
      <c r="D148" s="64"/>
      <c r="E148" s="64">
        <v>1</v>
      </c>
      <c r="F148" s="64"/>
      <c r="G148" s="64"/>
      <c r="H148" s="64"/>
      <c r="I148" s="64"/>
      <c r="J148" s="64" t="s">
        <v>178</v>
      </c>
    </row>
    <row r="149" spans="2:10" x14ac:dyDescent="0.25">
      <c r="B149" s="64" t="s">
        <v>872</v>
      </c>
      <c r="C149" s="64" t="s">
        <v>873</v>
      </c>
      <c r="D149" s="64">
        <v>1</v>
      </c>
      <c r="E149" s="64"/>
      <c r="F149" s="64">
        <v>1</v>
      </c>
      <c r="G149" s="64"/>
      <c r="H149" s="64"/>
      <c r="I149" s="64">
        <v>1</v>
      </c>
      <c r="J149" s="64" t="s">
        <v>178</v>
      </c>
    </row>
    <row r="150" spans="2:10" x14ac:dyDescent="0.25">
      <c r="B150" s="64" t="s">
        <v>111</v>
      </c>
      <c r="C150" s="64" t="s">
        <v>112</v>
      </c>
      <c r="D150" s="64"/>
      <c r="E150" s="64">
        <v>1</v>
      </c>
      <c r="F150" s="64"/>
      <c r="G150" s="64"/>
      <c r="H150" s="64"/>
      <c r="I150" s="64"/>
      <c r="J150" s="64" t="s">
        <v>175</v>
      </c>
    </row>
    <row r="151" spans="2:10" x14ac:dyDescent="0.25">
      <c r="B151" s="64" t="s">
        <v>149</v>
      </c>
      <c r="C151" s="64" t="s">
        <v>150</v>
      </c>
      <c r="D151" s="64"/>
      <c r="E151" s="64"/>
      <c r="F151" s="64">
        <v>1</v>
      </c>
      <c r="G151" s="64"/>
      <c r="H151" s="64"/>
      <c r="I151" s="64"/>
      <c r="J151" s="64" t="s">
        <v>175</v>
      </c>
    </row>
    <row r="152" spans="2:10" x14ac:dyDescent="0.25">
      <c r="B152" s="64" t="s">
        <v>928</v>
      </c>
      <c r="C152" s="64" t="s">
        <v>929</v>
      </c>
      <c r="D152" s="64"/>
      <c r="E152" s="64"/>
      <c r="F152" s="64"/>
      <c r="G152" s="64">
        <v>1</v>
      </c>
      <c r="H152" s="64"/>
      <c r="I152" s="64"/>
      <c r="J152" s="64" t="s">
        <v>178</v>
      </c>
    </row>
    <row r="153" spans="2:10" x14ac:dyDescent="0.25">
      <c r="B153" s="64" t="s">
        <v>127</v>
      </c>
      <c r="C153" s="64" t="s">
        <v>128</v>
      </c>
      <c r="D153" s="64"/>
      <c r="E153" s="64">
        <v>2</v>
      </c>
      <c r="F153" s="64"/>
      <c r="G153" s="64"/>
      <c r="H153" s="64">
        <v>2</v>
      </c>
      <c r="I153" s="64"/>
      <c r="J153" s="64" t="s">
        <v>175</v>
      </c>
    </row>
    <row r="154" spans="2:10" x14ac:dyDescent="0.25">
      <c r="B154" s="64" t="s">
        <v>870</v>
      </c>
      <c r="C154" s="64" t="s">
        <v>871</v>
      </c>
      <c r="D154" s="64">
        <v>3</v>
      </c>
      <c r="E154" s="64"/>
      <c r="F154" s="64"/>
      <c r="G154" s="64"/>
      <c r="H154" s="64"/>
      <c r="I154" s="64">
        <v>2</v>
      </c>
      <c r="J154" s="64" t="s">
        <v>175</v>
      </c>
    </row>
    <row r="155" spans="2:10" x14ac:dyDescent="0.25">
      <c r="B155" s="64" t="s">
        <v>436</v>
      </c>
      <c r="C155" s="64" t="s">
        <v>437</v>
      </c>
      <c r="D155" s="64">
        <v>4</v>
      </c>
      <c r="E155" s="64"/>
      <c r="F155" s="64"/>
      <c r="G155" s="64"/>
      <c r="H155" s="64">
        <v>3</v>
      </c>
      <c r="I155" s="64"/>
      <c r="J155" s="64" t="s">
        <v>175</v>
      </c>
    </row>
    <row r="156" spans="2:10" x14ac:dyDescent="0.25">
      <c r="B156" s="64" t="s">
        <v>939</v>
      </c>
      <c r="C156" s="64" t="s">
        <v>940</v>
      </c>
      <c r="D156" s="64"/>
      <c r="E156" s="64">
        <v>1</v>
      </c>
      <c r="F156" s="64"/>
      <c r="G156" s="64"/>
      <c r="H156" s="64"/>
      <c r="I156" s="64"/>
      <c r="J156" s="64" t="s">
        <v>175</v>
      </c>
    </row>
    <row r="157" spans="2:10" x14ac:dyDescent="0.25">
      <c r="B157" s="64" t="s">
        <v>833</v>
      </c>
      <c r="C157" s="64" t="s">
        <v>835</v>
      </c>
      <c r="D157" s="64"/>
      <c r="E157" s="64"/>
      <c r="F157" s="64"/>
      <c r="G157" s="64">
        <v>1</v>
      </c>
      <c r="H157" s="64"/>
      <c r="I157" s="64"/>
      <c r="J157" s="64" t="s">
        <v>175</v>
      </c>
    </row>
    <row r="158" spans="2:10" x14ac:dyDescent="0.25">
      <c r="B158" s="64" t="s">
        <v>129</v>
      </c>
      <c r="C158" s="64" t="s">
        <v>130</v>
      </c>
      <c r="D158" s="64"/>
      <c r="E158" s="64"/>
      <c r="F158" s="64">
        <v>2</v>
      </c>
      <c r="G158" s="64"/>
      <c r="H158" s="64"/>
      <c r="I158" s="64"/>
      <c r="J158" s="64" t="s">
        <v>175</v>
      </c>
    </row>
    <row r="159" spans="2:10" x14ac:dyDescent="0.25">
      <c r="B159" s="64" t="s">
        <v>488</v>
      </c>
      <c r="C159" s="64" t="s">
        <v>489</v>
      </c>
      <c r="D159" s="64"/>
      <c r="E159" s="64">
        <v>1</v>
      </c>
      <c r="F159" s="64"/>
      <c r="G159" s="64"/>
      <c r="H159" s="64">
        <v>1</v>
      </c>
      <c r="I159" s="64"/>
      <c r="J159" s="64" t="s">
        <v>175</v>
      </c>
    </row>
    <row r="160" spans="2:10" x14ac:dyDescent="0.25">
      <c r="B160" s="64" t="s">
        <v>486</v>
      </c>
      <c r="C160" s="64" t="s">
        <v>487</v>
      </c>
      <c r="D160" s="64"/>
      <c r="E160" s="64"/>
      <c r="F160" s="64"/>
      <c r="G160" s="64"/>
      <c r="H160" s="64">
        <v>1</v>
      </c>
      <c r="I160" s="64"/>
      <c r="J160" s="64" t="s">
        <v>175</v>
      </c>
    </row>
    <row r="161" spans="2:10" x14ac:dyDescent="0.25">
      <c r="B161" s="64" t="s">
        <v>133</v>
      </c>
      <c r="C161" s="64" t="s">
        <v>134</v>
      </c>
      <c r="D161" s="64">
        <v>1</v>
      </c>
      <c r="E161" s="64"/>
      <c r="F161" s="64"/>
      <c r="G161" s="64">
        <v>1</v>
      </c>
      <c r="H161" s="64"/>
      <c r="I161" s="64">
        <v>1</v>
      </c>
      <c r="J161" s="64" t="s">
        <v>175</v>
      </c>
    </row>
    <row r="162" spans="2:10" x14ac:dyDescent="0.25">
      <c r="B162" s="64" t="s">
        <v>866</v>
      </c>
      <c r="C162" s="64" t="s">
        <v>867</v>
      </c>
      <c r="D162" s="64"/>
      <c r="E162" s="64"/>
      <c r="F162" s="64"/>
      <c r="G162" s="64">
        <v>1</v>
      </c>
      <c r="H162" s="64"/>
      <c r="I162" s="64"/>
      <c r="J162" s="64" t="s">
        <v>178</v>
      </c>
    </row>
    <row r="163" spans="2:10" x14ac:dyDescent="0.25">
      <c r="B163" s="64" t="s">
        <v>955</v>
      </c>
      <c r="C163" s="64" t="s">
        <v>956</v>
      </c>
      <c r="D163" s="64"/>
      <c r="E163" s="64">
        <v>2</v>
      </c>
      <c r="F163" s="64"/>
      <c r="G163" s="64"/>
      <c r="H163" s="64"/>
      <c r="I163" s="64"/>
      <c r="J163" s="64" t="s">
        <v>178</v>
      </c>
    </row>
    <row r="164" spans="2:10" x14ac:dyDescent="0.25">
      <c r="B164" s="64" t="s">
        <v>896</v>
      </c>
      <c r="C164" s="64" t="s">
        <v>897</v>
      </c>
      <c r="D164" s="64"/>
      <c r="E164" s="64">
        <v>2</v>
      </c>
      <c r="F164" s="64"/>
      <c r="G164" s="64"/>
      <c r="H164" s="64"/>
      <c r="I164" s="64"/>
      <c r="J164" s="64" t="s">
        <v>178</v>
      </c>
    </row>
  </sheetData>
  <mergeCells count="10">
    <mergeCell ref="L33:T39"/>
    <mergeCell ref="X2:X5"/>
    <mergeCell ref="B1:B5"/>
    <mergeCell ref="C1:I5"/>
    <mergeCell ref="J1:U2"/>
    <mergeCell ref="Q7:S7"/>
    <mergeCell ref="N7:P7"/>
    <mergeCell ref="N6:P6"/>
    <mergeCell ref="B6:B7"/>
    <mergeCell ref="C6:C7"/>
  </mergeCells>
  <hyperlinks>
    <hyperlink ref="J3" location="'Invertebrate Occurrence'!B8:I9" tooltip="single taxon groups" display="single taxon groups"/>
    <hyperlink ref="J4" location="'Invertebrate Occurrence'!B10:I24" tooltip="data for Rotifera" display="Rotifera"/>
    <hyperlink ref="J5" location="'Invertebrate Occurrence'!B25:I25" tooltip="aquatic snails" display="Mollusca"/>
    <hyperlink ref="L3" location="'Invertebrate Occurrence'!B26:I31" tooltip="aquatic worms" display="Oligochaeta"/>
    <hyperlink ref="L4" location="'Invertebrate Occurrence'!B32:I35" tooltip=" water mites" display="Acarina"/>
    <hyperlink ref="L5" location="'Invertebrate Occurrence'!B36:I39" tooltip="water fleas" display="Cladocera"/>
    <hyperlink ref="N3" location="'Invertebrate Occurrence'!B40:I50" tooltip="seed shrimps" display="Ostracoda"/>
    <hyperlink ref="N4" location="'Invertebrate Occurrence'!B51:I64" tooltip="copepoda" display="Copepoda"/>
    <hyperlink ref="N5" location="'Invertebrate Occurrence'!B65:I65" tooltip="shrimps" display="Amphipoda"/>
    <hyperlink ref="P3" location="'Invertebrate Occurrence'!B66:I66" tooltip="aquatic pill bugs" display="Isopoda"/>
    <hyperlink ref="P5" location="'Invertebrate Occurrence'!B68:I76" tooltip="Beetles" display="Coleoptera"/>
    <hyperlink ref="R3" location="'Invertebrate Occurrence'!B77:I105" tooltip="Aquatic fly larvae" display="Diptera"/>
    <hyperlink ref="R4" location="'Invertebrate Occurrence'!B106:I111" tooltip="boatmen and backswimmers" display="Hemiptera"/>
    <hyperlink ref="S3" location="'Invertebrate Occurrence'!B114:I117" tooltip="Dragonflies and Damsel flies" display="Odonata"/>
    <hyperlink ref="S4" location="'Invertebrate Occurrence'!B118:I121" tooltip="Caddis flies" display="Trichoptera"/>
    <hyperlink ref="C6" location="INTRODUCTION!P8" tooltip="Glossary" display="LowestIDNC"/>
    <hyperlink ref="J7" location="'Invertebrate Occurrence'!B8" tooltip="click here to go to top of data matrix" display="top of data"/>
    <hyperlink ref="N6" location="'Invertebrate Occurrence'!J9:Q27" tooltip="total richness by taxa" display="species richness  composition"/>
    <hyperlink ref="N7" location="'Invertebrate Occurrence'!J50:Q64" tooltip="relative abundance by taxa" display="relative abundance by taxa"/>
    <hyperlink ref="Q7" location="'Invertebrate Occurrence'!J65:Q79" tooltip="relative richness by taxa" display="relative richness by taxa"/>
    <hyperlink ref="C6:C7" location="Glossary!B8:I11" tooltip="Glossary" display="LowestIDNC"/>
    <hyperlink ref="N6:P6" location="'Invertebrate Occurrence'!L9:T40" tooltip="Diversity" display="Diversity measures"/>
    <hyperlink ref="N7:P7" location="'Invertebrate Occurrence'!K50:R64" tooltip="relative abundance by taxa" display="relative abundance by taxa"/>
    <hyperlink ref="Q7:S7" location="'Invertebrate Occurrence'!K65:R79" tooltip="relative richness by taxa" display="relative richness by taxa"/>
    <hyperlink ref="P4" location="'Invertebrate Occurrence'!B67:I67" tooltip="data for Decapoda" display="Decapoda"/>
    <hyperlink ref="R5" location="'Invertebrate Occurrence'!B112:I113" tooltip="data for Lepidoptera" display="Lepidoptera"/>
  </hyperlinks>
  <pageMargins left="0.75" right="0.75" top="1" bottom="1"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D9D19"/>
  </sheetPr>
  <dimension ref="A1:AC327"/>
  <sheetViews>
    <sheetView workbookViewId="0">
      <pane ySplit="5" topLeftCell="A69" activePane="bottomLeft" state="frozen"/>
      <selection pane="bottomLeft" activeCell="P45" sqref="P45:Z88"/>
    </sheetView>
  </sheetViews>
  <sheetFormatPr defaultRowHeight="15" x14ac:dyDescent="0.25"/>
  <cols>
    <col min="1" max="1" width="4.28515625" style="64" customWidth="1"/>
    <col min="2" max="2" width="37.5703125" style="4" customWidth="1"/>
    <col min="3" max="3" width="10.7109375" style="4" customWidth="1"/>
    <col min="4" max="13" width="5.7109375" style="4" customWidth="1"/>
    <col min="14" max="14" width="9.140625" style="4"/>
    <col min="15" max="15" width="9.140625" style="57"/>
    <col min="16" max="16" width="9.140625" style="55"/>
    <col min="17" max="17" width="9" style="55" customWidth="1"/>
    <col min="18" max="27" width="9.140625" style="55"/>
    <col min="28" max="28" width="9.140625" style="56"/>
    <col min="29" max="16384" width="9.140625" style="4"/>
  </cols>
  <sheetData>
    <row r="1" spans="1:29" ht="59.25" customHeight="1" x14ac:dyDescent="0.25">
      <c r="A1" s="209"/>
      <c r="B1" s="163" t="s">
        <v>722</v>
      </c>
      <c r="C1" s="359" t="s">
        <v>179</v>
      </c>
      <c r="D1" s="360"/>
      <c r="E1" s="360"/>
      <c r="F1" s="360"/>
      <c r="G1" s="360"/>
      <c r="H1" s="360"/>
      <c r="I1" s="360"/>
      <c r="J1" s="294"/>
      <c r="K1" s="295"/>
      <c r="L1" s="295"/>
      <c r="M1" s="296"/>
      <c r="O1" s="361" t="s">
        <v>987</v>
      </c>
      <c r="P1" s="362"/>
      <c r="Q1" s="362"/>
      <c r="R1" s="362"/>
      <c r="S1" s="362"/>
      <c r="T1" s="362"/>
      <c r="U1" s="362"/>
      <c r="V1" s="362"/>
      <c r="W1" s="362"/>
      <c r="X1" s="362"/>
      <c r="Y1" s="362"/>
      <c r="Z1" s="362"/>
      <c r="AA1" s="53"/>
      <c r="AB1" s="54"/>
      <c r="AC1" s="261"/>
    </row>
    <row r="2" spans="1:29" ht="15.75" customHeight="1" x14ac:dyDescent="0.25">
      <c r="A2" s="209"/>
      <c r="B2" s="364" t="s">
        <v>971</v>
      </c>
      <c r="C2" s="334" t="s">
        <v>16</v>
      </c>
      <c r="D2" s="363">
        <v>1997</v>
      </c>
      <c r="E2" s="363">
        <v>1999</v>
      </c>
      <c r="F2" s="363">
        <v>2001</v>
      </c>
      <c r="G2" s="363">
        <v>2003</v>
      </c>
      <c r="H2" s="363">
        <v>2005</v>
      </c>
      <c r="I2" s="363">
        <v>2007</v>
      </c>
      <c r="J2" s="363" t="s">
        <v>673</v>
      </c>
      <c r="K2" s="363" t="s">
        <v>674</v>
      </c>
      <c r="L2" s="363" t="s">
        <v>675</v>
      </c>
      <c r="M2" s="363" t="s">
        <v>676</v>
      </c>
      <c r="N2" s="370"/>
      <c r="O2" s="354" t="s">
        <v>180</v>
      </c>
      <c r="P2" s="354"/>
      <c r="Q2" s="11"/>
      <c r="R2" s="11"/>
      <c r="S2" s="11"/>
      <c r="T2" s="11"/>
      <c r="U2" s="11"/>
      <c r="V2" s="11"/>
      <c r="W2" s="11"/>
      <c r="X2" s="11"/>
    </row>
    <row r="3" spans="1:29" ht="15.75" customHeight="1" x14ac:dyDescent="0.25">
      <c r="A3" s="209"/>
      <c r="B3" s="365"/>
      <c r="C3" s="334"/>
      <c r="D3" s="363"/>
      <c r="E3" s="363"/>
      <c r="F3" s="363"/>
      <c r="G3" s="363"/>
      <c r="H3" s="363"/>
      <c r="I3" s="363"/>
      <c r="J3" s="363"/>
      <c r="K3" s="363"/>
      <c r="L3" s="363"/>
      <c r="M3" s="363"/>
      <c r="N3" s="370"/>
      <c r="O3" s="11"/>
      <c r="P3" s="11"/>
      <c r="Q3" s="11"/>
      <c r="R3" s="11"/>
      <c r="S3" s="11"/>
      <c r="T3" s="11"/>
      <c r="U3" s="11"/>
      <c r="V3" s="11"/>
      <c r="W3" s="11"/>
      <c r="X3" s="11"/>
    </row>
    <row r="4" spans="1:29" ht="15.75" customHeight="1" x14ac:dyDescent="0.25">
      <c r="A4" s="209"/>
      <c r="B4" s="365"/>
      <c r="C4" s="334"/>
      <c r="D4" s="363"/>
      <c r="E4" s="363"/>
      <c r="F4" s="363"/>
      <c r="G4" s="363"/>
      <c r="H4" s="363"/>
      <c r="I4" s="363"/>
      <c r="J4" s="363"/>
      <c r="K4" s="363"/>
      <c r="L4" s="363"/>
      <c r="M4" s="363"/>
      <c r="N4" s="370"/>
      <c r="O4" s="55" t="s">
        <v>161</v>
      </c>
      <c r="P4" s="354" t="s">
        <v>181</v>
      </c>
      <c r="Q4" s="354"/>
      <c r="R4" s="354"/>
      <c r="S4" s="354"/>
      <c r="T4" s="11"/>
      <c r="U4" s="354" t="s">
        <v>182</v>
      </c>
      <c r="V4" s="354"/>
      <c r="W4" s="354"/>
      <c r="X4" s="354"/>
      <c r="Y4" s="354"/>
    </row>
    <row r="5" spans="1:29" s="58" customFormat="1" ht="15.75" customHeight="1" x14ac:dyDescent="0.25">
      <c r="A5" s="209"/>
      <c r="B5" s="366"/>
      <c r="C5" s="334"/>
      <c r="D5" s="363"/>
      <c r="E5" s="363"/>
      <c r="F5" s="363"/>
      <c r="G5" s="363"/>
      <c r="H5" s="363"/>
      <c r="I5" s="363"/>
      <c r="J5" s="363"/>
      <c r="K5" s="363"/>
      <c r="L5" s="363"/>
      <c r="M5" s="363"/>
      <c r="N5" s="370"/>
      <c r="P5" s="367"/>
      <c r="Q5" s="367"/>
      <c r="R5" s="367"/>
      <c r="S5" s="367"/>
      <c r="T5" s="59"/>
      <c r="U5" s="59"/>
      <c r="V5" s="59"/>
      <c r="W5" s="59"/>
      <c r="X5" s="59"/>
      <c r="Y5" s="59"/>
      <c r="Z5" s="59"/>
      <c r="AA5" s="59"/>
      <c r="AB5" s="60"/>
    </row>
    <row r="6" spans="1:29" x14ac:dyDescent="0.25">
      <c r="A6" s="209"/>
      <c r="B6" s="161" t="s">
        <v>490</v>
      </c>
      <c r="C6" s="161" t="s">
        <v>491</v>
      </c>
      <c r="D6" s="187"/>
      <c r="E6" s="188"/>
      <c r="F6" s="188"/>
      <c r="G6" s="188"/>
      <c r="H6" s="188"/>
      <c r="I6" s="189"/>
      <c r="J6" s="187">
        <v>1</v>
      </c>
      <c r="K6" s="188"/>
      <c r="L6" s="188"/>
      <c r="M6" s="189"/>
    </row>
    <row r="7" spans="1:29" x14ac:dyDescent="0.25">
      <c r="A7" s="209"/>
      <c r="B7" s="162" t="s">
        <v>492</v>
      </c>
      <c r="C7" s="162" t="s">
        <v>493</v>
      </c>
      <c r="D7" s="190"/>
      <c r="E7" s="191"/>
      <c r="F7" s="191"/>
      <c r="G7" s="191"/>
      <c r="H7" s="191"/>
      <c r="I7" s="192"/>
      <c r="J7" s="190">
        <v>1</v>
      </c>
      <c r="K7" s="191"/>
      <c r="L7" s="191"/>
      <c r="M7" s="192"/>
    </row>
    <row r="8" spans="1:29" x14ac:dyDescent="0.25">
      <c r="A8" s="209"/>
      <c r="B8" s="161" t="s">
        <v>494</v>
      </c>
      <c r="C8" s="161" t="s">
        <v>183</v>
      </c>
      <c r="D8" s="193"/>
      <c r="E8" s="194"/>
      <c r="F8" s="194"/>
      <c r="G8" s="194"/>
      <c r="H8" s="194"/>
      <c r="I8" s="195"/>
      <c r="J8" s="193">
        <v>1</v>
      </c>
      <c r="K8" s="194"/>
      <c r="L8" s="194"/>
      <c r="M8" s="195"/>
    </row>
    <row r="9" spans="1:29" x14ac:dyDescent="0.25">
      <c r="A9" s="209"/>
      <c r="B9" s="162" t="s">
        <v>499</v>
      </c>
      <c r="C9" s="162" t="s">
        <v>500</v>
      </c>
      <c r="D9" s="190"/>
      <c r="E9" s="191"/>
      <c r="F9" s="191"/>
      <c r="G9" s="191"/>
      <c r="H9" s="191"/>
      <c r="I9" s="192"/>
      <c r="J9" s="190">
        <v>1</v>
      </c>
      <c r="K9" s="191"/>
      <c r="L9" s="191"/>
      <c r="M9" s="192"/>
    </row>
    <row r="10" spans="1:29" x14ac:dyDescent="0.25">
      <c r="A10" s="209"/>
      <c r="B10" s="161" t="s">
        <v>501</v>
      </c>
      <c r="C10" s="161" t="s">
        <v>184</v>
      </c>
      <c r="D10" s="193"/>
      <c r="E10" s="194"/>
      <c r="F10" s="194"/>
      <c r="G10" s="194"/>
      <c r="H10" s="194"/>
      <c r="I10" s="195"/>
      <c r="J10" s="193">
        <v>1</v>
      </c>
      <c r="K10" s="194"/>
      <c r="L10" s="194"/>
      <c r="M10" s="195"/>
    </row>
    <row r="11" spans="1:29" x14ac:dyDescent="0.25">
      <c r="A11" s="209"/>
      <c r="B11" s="162" t="s">
        <v>185</v>
      </c>
      <c r="C11" s="162" t="s">
        <v>186</v>
      </c>
      <c r="D11" s="190"/>
      <c r="E11" s="191"/>
      <c r="F11" s="191"/>
      <c r="G11" s="191"/>
      <c r="H11" s="191"/>
      <c r="I11" s="192"/>
      <c r="J11" s="190">
        <v>1</v>
      </c>
      <c r="K11" s="191"/>
      <c r="L11" s="191">
        <v>1</v>
      </c>
      <c r="M11" s="192"/>
    </row>
    <row r="12" spans="1:29" x14ac:dyDescent="0.25">
      <c r="A12" s="209"/>
      <c r="B12" s="161" t="s">
        <v>187</v>
      </c>
      <c r="C12" s="161" t="s">
        <v>188</v>
      </c>
      <c r="D12" s="193"/>
      <c r="E12" s="194"/>
      <c r="F12" s="194"/>
      <c r="G12" s="194"/>
      <c r="H12" s="194"/>
      <c r="I12" s="195"/>
      <c r="J12" s="193"/>
      <c r="K12" s="194"/>
      <c r="L12" s="194">
        <v>1</v>
      </c>
      <c r="M12" s="195"/>
    </row>
    <row r="13" spans="1:29" x14ac:dyDescent="0.25">
      <c r="A13" s="209"/>
      <c r="B13" s="162" t="s">
        <v>17</v>
      </c>
      <c r="C13" s="162" t="s">
        <v>18</v>
      </c>
      <c r="D13" s="190">
        <v>4</v>
      </c>
      <c r="E13" s="191"/>
      <c r="F13" s="191"/>
      <c r="G13" s="191"/>
      <c r="H13" s="191"/>
      <c r="I13" s="192"/>
      <c r="J13" s="190"/>
      <c r="K13" s="191"/>
      <c r="L13" s="191"/>
      <c r="M13" s="192"/>
    </row>
    <row r="14" spans="1:29" x14ac:dyDescent="0.25">
      <c r="A14" s="209"/>
      <c r="B14" s="161" t="s">
        <v>19</v>
      </c>
      <c r="C14" s="161" t="s">
        <v>20</v>
      </c>
      <c r="D14" s="193">
        <v>3</v>
      </c>
      <c r="E14" s="194">
        <v>3</v>
      </c>
      <c r="F14" s="194">
        <v>2</v>
      </c>
      <c r="G14" s="194">
        <v>2</v>
      </c>
      <c r="H14" s="194">
        <v>2</v>
      </c>
      <c r="I14" s="195">
        <v>1</v>
      </c>
      <c r="J14" s="193">
        <v>3</v>
      </c>
      <c r="K14" s="194">
        <v>1</v>
      </c>
      <c r="L14" s="194">
        <v>2</v>
      </c>
      <c r="M14" s="195"/>
    </row>
    <row r="15" spans="1:29" x14ac:dyDescent="0.25">
      <c r="A15" s="209"/>
      <c r="B15" s="162" t="s">
        <v>189</v>
      </c>
      <c r="C15" s="162" t="s">
        <v>190</v>
      </c>
      <c r="D15" s="190"/>
      <c r="E15" s="191"/>
      <c r="F15" s="191"/>
      <c r="G15" s="191"/>
      <c r="H15" s="191"/>
      <c r="I15" s="192"/>
      <c r="J15" s="190">
        <v>1</v>
      </c>
      <c r="K15" s="191"/>
      <c r="L15" s="191"/>
      <c r="M15" s="192"/>
    </row>
    <row r="16" spans="1:29" x14ac:dyDescent="0.25">
      <c r="A16" s="209"/>
      <c r="B16" s="161" t="s">
        <v>191</v>
      </c>
      <c r="C16" s="161" t="s">
        <v>192</v>
      </c>
      <c r="D16" s="193"/>
      <c r="E16" s="194"/>
      <c r="F16" s="194">
        <v>3</v>
      </c>
      <c r="G16" s="194"/>
      <c r="H16" s="194"/>
      <c r="I16" s="195"/>
      <c r="J16" s="193">
        <v>2</v>
      </c>
      <c r="K16" s="194"/>
      <c r="L16" s="194"/>
      <c r="M16" s="195"/>
    </row>
    <row r="17" spans="1:13" x14ac:dyDescent="0.25">
      <c r="A17" s="209"/>
      <c r="B17" s="162" t="s">
        <v>21</v>
      </c>
      <c r="C17" s="162" t="s">
        <v>22</v>
      </c>
      <c r="D17" s="190"/>
      <c r="E17" s="191"/>
      <c r="F17" s="191">
        <v>3</v>
      </c>
      <c r="G17" s="191">
        <v>1</v>
      </c>
      <c r="H17" s="191">
        <v>1</v>
      </c>
      <c r="I17" s="192">
        <v>1</v>
      </c>
      <c r="J17" s="190">
        <v>2</v>
      </c>
      <c r="K17" s="191"/>
      <c r="L17" s="191"/>
      <c r="M17" s="192"/>
    </row>
    <row r="18" spans="1:13" x14ac:dyDescent="0.25">
      <c r="A18" s="209"/>
      <c r="B18" s="161" t="s">
        <v>193</v>
      </c>
      <c r="C18" s="161" t="s">
        <v>194</v>
      </c>
      <c r="D18" s="193"/>
      <c r="E18" s="194"/>
      <c r="F18" s="194"/>
      <c r="G18" s="194"/>
      <c r="H18" s="194"/>
      <c r="I18" s="195"/>
      <c r="J18" s="193">
        <v>2</v>
      </c>
      <c r="K18" s="194"/>
      <c r="L18" s="194">
        <v>2</v>
      </c>
      <c r="M18" s="195"/>
    </row>
    <row r="19" spans="1:13" x14ac:dyDescent="0.25">
      <c r="A19" s="209"/>
      <c r="B19" s="162" t="s">
        <v>195</v>
      </c>
      <c r="C19" s="162" t="s">
        <v>196</v>
      </c>
      <c r="D19" s="190"/>
      <c r="E19" s="191"/>
      <c r="F19" s="191"/>
      <c r="G19" s="191"/>
      <c r="H19" s="191"/>
      <c r="I19" s="192"/>
      <c r="J19" s="190"/>
      <c r="K19" s="191"/>
      <c r="L19" s="191">
        <v>3</v>
      </c>
      <c r="M19" s="192"/>
    </row>
    <row r="20" spans="1:13" x14ac:dyDescent="0.25">
      <c r="A20" s="209"/>
      <c r="B20" s="161" t="s">
        <v>853</v>
      </c>
      <c r="C20" s="161" t="s">
        <v>854</v>
      </c>
      <c r="D20" s="193"/>
      <c r="E20" s="194"/>
      <c r="F20" s="194"/>
      <c r="G20" s="194"/>
      <c r="H20" s="194"/>
      <c r="I20" s="195">
        <v>1</v>
      </c>
      <c r="J20" s="193"/>
      <c r="K20" s="194"/>
      <c r="L20" s="194"/>
      <c r="M20" s="195"/>
    </row>
    <row r="21" spans="1:13" x14ac:dyDescent="0.25">
      <c r="A21" s="209"/>
      <c r="B21" s="162" t="s">
        <v>855</v>
      </c>
      <c r="C21" s="162" t="s">
        <v>856</v>
      </c>
      <c r="D21" s="190"/>
      <c r="E21" s="191"/>
      <c r="F21" s="191"/>
      <c r="G21" s="191"/>
      <c r="H21" s="191"/>
      <c r="I21" s="192">
        <v>1</v>
      </c>
      <c r="J21" s="190"/>
      <c r="K21" s="191"/>
      <c r="L21" s="191"/>
      <c r="M21" s="192"/>
    </row>
    <row r="22" spans="1:13" x14ac:dyDescent="0.25">
      <c r="A22" s="209"/>
      <c r="B22" s="161" t="s">
        <v>848</v>
      </c>
      <c r="C22" s="161" t="s">
        <v>849</v>
      </c>
      <c r="D22" s="193"/>
      <c r="E22" s="194"/>
      <c r="F22" s="194"/>
      <c r="G22" s="194"/>
      <c r="H22" s="194"/>
      <c r="I22" s="195">
        <v>1</v>
      </c>
      <c r="J22" s="193"/>
      <c r="K22" s="194"/>
      <c r="L22" s="194"/>
      <c r="M22" s="195"/>
    </row>
    <row r="23" spans="1:13" x14ac:dyDescent="0.25">
      <c r="A23" s="209"/>
      <c r="B23" s="162" t="s">
        <v>850</v>
      </c>
      <c r="C23" s="162" t="s">
        <v>852</v>
      </c>
      <c r="D23" s="190"/>
      <c r="E23" s="191">
        <v>5</v>
      </c>
      <c r="F23" s="191"/>
      <c r="G23" s="191"/>
      <c r="H23" s="191"/>
      <c r="I23" s="192"/>
      <c r="J23" s="190"/>
      <c r="K23" s="191"/>
      <c r="L23" s="191"/>
      <c r="M23" s="192"/>
    </row>
    <row r="24" spans="1:13" x14ac:dyDescent="0.25">
      <c r="A24" s="209"/>
      <c r="B24" s="161" t="s">
        <v>846</v>
      </c>
      <c r="C24" s="161" t="s">
        <v>847</v>
      </c>
      <c r="D24" s="193"/>
      <c r="E24" s="194">
        <v>4</v>
      </c>
      <c r="F24" s="194">
        <v>3</v>
      </c>
      <c r="G24" s="194">
        <v>1</v>
      </c>
      <c r="H24" s="194">
        <v>3</v>
      </c>
      <c r="I24" s="195">
        <v>2</v>
      </c>
      <c r="J24" s="193"/>
      <c r="K24" s="194"/>
      <c r="L24" s="194"/>
      <c r="M24" s="195"/>
    </row>
    <row r="25" spans="1:13" x14ac:dyDescent="0.25">
      <c r="A25" s="210"/>
      <c r="B25" s="162" t="s">
        <v>880</v>
      </c>
      <c r="C25" s="162" t="s">
        <v>881</v>
      </c>
      <c r="D25" s="190"/>
      <c r="E25" s="191">
        <v>1</v>
      </c>
      <c r="F25" s="191"/>
      <c r="G25" s="191"/>
      <c r="H25" s="191"/>
      <c r="I25" s="192"/>
      <c r="J25" s="190"/>
      <c r="K25" s="191"/>
      <c r="L25" s="191"/>
      <c r="M25" s="192"/>
    </row>
    <row r="26" spans="1:13" x14ac:dyDescent="0.25">
      <c r="A26" s="210"/>
      <c r="B26" s="161" t="s">
        <v>197</v>
      </c>
      <c r="C26" s="161" t="s">
        <v>198</v>
      </c>
      <c r="D26" s="193"/>
      <c r="E26" s="194"/>
      <c r="F26" s="194"/>
      <c r="G26" s="194"/>
      <c r="H26" s="194"/>
      <c r="I26" s="195"/>
      <c r="J26" s="193">
        <v>1</v>
      </c>
      <c r="K26" s="194"/>
      <c r="L26" s="194"/>
      <c r="M26" s="195"/>
    </row>
    <row r="27" spans="1:13" x14ac:dyDescent="0.25">
      <c r="A27" s="210"/>
      <c r="B27" s="162" t="s">
        <v>199</v>
      </c>
      <c r="C27" s="162" t="s">
        <v>200</v>
      </c>
      <c r="D27" s="190"/>
      <c r="E27" s="191"/>
      <c r="F27" s="191"/>
      <c r="G27" s="191"/>
      <c r="H27" s="191"/>
      <c r="I27" s="192"/>
      <c r="J27" s="190">
        <v>2</v>
      </c>
      <c r="K27" s="191"/>
      <c r="L27" s="191"/>
      <c r="M27" s="192"/>
    </row>
    <row r="28" spans="1:13" x14ac:dyDescent="0.25">
      <c r="A28" s="210"/>
      <c r="B28" s="161" t="s">
        <v>201</v>
      </c>
      <c r="C28" s="161" t="s">
        <v>202</v>
      </c>
      <c r="D28" s="193"/>
      <c r="E28" s="194"/>
      <c r="F28" s="194"/>
      <c r="G28" s="194"/>
      <c r="H28" s="194"/>
      <c r="I28" s="195"/>
      <c r="J28" s="193"/>
      <c r="K28" s="194"/>
      <c r="L28" s="194">
        <v>3</v>
      </c>
      <c r="M28" s="195"/>
    </row>
    <row r="29" spans="1:13" x14ac:dyDescent="0.25">
      <c r="A29" s="210"/>
      <c r="B29" s="162" t="s">
        <v>924</v>
      </c>
      <c r="C29" s="162" t="s">
        <v>925</v>
      </c>
      <c r="D29" s="190"/>
      <c r="E29" s="191"/>
      <c r="F29" s="191">
        <v>1</v>
      </c>
      <c r="G29" s="191"/>
      <c r="H29" s="191"/>
      <c r="I29" s="192"/>
      <c r="J29" s="190"/>
      <c r="K29" s="191"/>
      <c r="L29" s="191"/>
      <c r="M29" s="192"/>
    </row>
    <row r="30" spans="1:13" x14ac:dyDescent="0.25">
      <c r="A30" s="211"/>
      <c r="B30" s="161" t="s">
        <v>203</v>
      </c>
      <c r="C30" s="161" t="s">
        <v>204</v>
      </c>
      <c r="D30" s="193"/>
      <c r="E30" s="194"/>
      <c r="F30" s="194"/>
      <c r="G30" s="194"/>
      <c r="H30" s="194"/>
      <c r="I30" s="195"/>
      <c r="J30" s="193">
        <v>2</v>
      </c>
      <c r="K30" s="194"/>
      <c r="L30" s="194"/>
      <c r="M30" s="195"/>
    </row>
    <row r="31" spans="1:13" x14ac:dyDescent="0.25">
      <c r="A31" s="211"/>
      <c r="B31" s="162" t="s">
        <v>868</v>
      </c>
      <c r="C31" s="162" t="s">
        <v>869</v>
      </c>
      <c r="D31" s="190"/>
      <c r="E31" s="191"/>
      <c r="F31" s="191">
        <v>1</v>
      </c>
      <c r="G31" s="191"/>
      <c r="H31" s="191"/>
      <c r="I31" s="192"/>
      <c r="J31" s="190"/>
      <c r="K31" s="191"/>
      <c r="L31" s="191"/>
      <c r="M31" s="192"/>
    </row>
    <row r="32" spans="1:13" x14ac:dyDescent="0.25">
      <c r="A32" s="211"/>
      <c r="B32" s="161" t="s">
        <v>205</v>
      </c>
      <c r="C32" s="161" t="s">
        <v>206</v>
      </c>
      <c r="D32" s="193"/>
      <c r="E32" s="194"/>
      <c r="F32" s="194"/>
      <c r="G32" s="194"/>
      <c r="H32" s="194"/>
      <c r="I32" s="195"/>
      <c r="J32" s="193"/>
      <c r="K32" s="194"/>
      <c r="L32" s="194">
        <v>1</v>
      </c>
      <c r="M32" s="195"/>
    </row>
    <row r="33" spans="1:27" x14ac:dyDescent="0.25">
      <c r="A33" s="211"/>
      <c r="B33" s="162" t="s">
        <v>207</v>
      </c>
      <c r="C33" s="162" t="s">
        <v>208</v>
      </c>
      <c r="D33" s="190"/>
      <c r="E33" s="191"/>
      <c r="F33" s="191"/>
      <c r="G33" s="191"/>
      <c r="H33" s="191"/>
      <c r="I33" s="192"/>
      <c r="J33" s="190">
        <v>2</v>
      </c>
      <c r="K33" s="191"/>
      <c r="L33" s="191">
        <v>1</v>
      </c>
      <c r="M33" s="192"/>
    </row>
    <row r="34" spans="1:27" x14ac:dyDescent="0.25">
      <c r="A34" s="211"/>
      <c r="B34" s="161" t="s">
        <v>209</v>
      </c>
      <c r="C34" s="161" t="s">
        <v>210</v>
      </c>
      <c r="D34" s="193"/>
      <c r="E34" s="194"/>
      <c r="F34" s="194"/>
      <c r="G34" s="194"/>
      <c r="H34" s="194"/>
      <c r="I34" s="195"/>
      <c r="J34" s="193"/>
      <c r="K34" s="194"/>
      <c r="L34" s="194">
        <v>3</v>
      </c>
      <c r="M34" s="195"/>
    </row>
    <row r="35" spans="1:27" ht="15" customHeight="1" x14ac:dyDescent="0.25">
      <c r="A35" s="206"/>
      <c r="B35" s="162" t="s">
        <v>211</v>
      </c>
      <c r="C35" s="162" t="s">
        <v>212</v>
      </c>
      <c r="D35" s="190"/>
      <c r="E35" s="191"/>
      <c r="F35" s="191"/>
      <c r="G35" s="191"/>
      <c r="H35" s="191"/>
      <c r="I35" s="192"/>
      <c r="J35" s="190">
        <v>2</v>
      </c>
      <c r="K35" s="191"/>
      <c r="L35" s="191"/>
      <c r="M35" s="192"/>
      <c r="P35" s="369" t="s">
        <v>976</v>
      </c>
      <c r="Q35" s="369"/>
      <c r="R35" s="369"/>
      <c r="S35" s="369"/>
      <c r="T35" s="369"/>
      <c r="U35" s="369"/>
      <c r="V35" s="369"/>
      <c r="W35" s="369"/>
      <c r="X35" s="369"/>
      <c r="Y35" s="369"/>
      <c r="Z35" s="369"/>
      <c r="AA35" s="369"/>
    </row>
    <row r="36" spans="1:27" x14ac:dyDescent="0.25">
      <c r="A36" s="206"/>
      <c r="B36" s="161" t="s">
        <v>213</v>
      </c>
      <c r="C36" s="161" t="s">
        <v>214</v>
      </c>
      <c r="D36" s="193"/>
      <c r="E36" s="194"/>
      <c r="F36" s="194"/>
      <c r="G36" s="194"/>
      <c r="H36" s="194"/>
      <c r="I36" s="195"/>
      <c r="J36" s="193">
        <v>2</v>
      </c>
      <c r="K36" s="194"/>
      <c r="L36" s="194"/>
      <c r="M36" s="195"/>
      <c r="P36" s="369"/>
      <c r="Q36" s="369"/>
      <c r="R36" s="369"/>
      <c r="S36" s="369"/>
      <c r="T36" s="369"/>
      <c r="U36" s="369"/>
      <c r="V36" s="369"/>
      <c r="W36" s="369"/>
      <c r="X36" s="369"/>
      <c r="Y36" s="369"/>
      <c r="Z36" s="369"/>
      <c r="AA36" s="369"/>
    </row>
    <row r="37" spans="1:27" x14ac:dyDescent="0.25">
      <c r="A37" s="206"/>
      <c r="B37" s="162" t="s">
        <v>215</v>
      </c>
      <c r="C37" s="162" t="s">
        <v>216</v>
      </c>
      <c r="D37" s="190"/>
      <c r="E37" s="191"/>
      <c r="F37" s="191"/>
      <c r="G37" s="191"/>
      <c r="H37" s="191"/>
      <c r="I37" s="192"/>
      <c r="J37" s="190">
        <v>2</v>
      </c>
      <c r="K37" s="191"/>
      <c r="L37" s="191"/>
      <c r="M37" s="192"/>
      <c r="P37" s="369"/>
      <c r="Q37" s="369"/>
      <c r="R37" s="369"/>
      <c r="S37" s="369"/>
      <c r="T37" s="369"/>
      <c r="U37" s="369"/>
      <c r="V37" s="369"/>
      <c r="W37" s="369"/>
      <c r="X37" s="369"/>
      <c r="Y37" s="369"/>
      <c r="Z37" s="369"/>
      <c r="AA37" s="369"/>
    </row>
    <row r="38" spans="1:27" x14ac:dyDescent="0.25">
      <c r="A38" s="206"/>
      <c r="B38" s="161" t="s">
        <v>217</v>
      </c>
      <c r="C38" s="161" t="s">
        <v>218</v>
      </c>
      <c r="D38" s="193"/>
      <c r="E38" s="194"/>
      <c r="F38" s="194"/>
      <c r="G38" s="194"/>
      <c r="H38" s="194"/>
      <c r="I38" s="195"/>
      <c r="J38" s="193">
        <v>2</v>
      </c>
      <c r="K38" s="194"/>
      <c r="L38" s="194"/>
      <c r="M38" s="195"/>
      <c r="P38" s="369"/>
      <c r="Q38" s="369"/>
      <c r="R38" s="369"/>
      <c r="S38" s="369"/>
      <c r="T38" s="369"/>
      <c r="U38" s="369"/>
      <c r="V38" s="369"/>
      <c r="W38" s="369"/>
      <c r="X38" s="369"/>
      <c r="Y38" s="369"/>
      <c r="Z38" s="369"/>
      <c r="AA38" s="369"/>
    </row>
    <row r="39" spans="1:27" x14ac:dyDescent="0.25">
      <c r="A39" s="206"/>
      <c r="B39" s="162" t="s">
        <v>25</v>
      </c>
      <c r="C39" s="162" t="s">
        <v>26</v>
      </c>
      <c r="D39" s="190"/>
      <c r="E39" s="191"/>
      <c r="F39" s="191"/>
      <c r="G39" s="191"/>
      <c r="H39" s="191"/>
      <c r="I39" s="192"/>
      <c r="J39" s="190">
        <v>2</v>
      </c>
      <c r="K39" s="191"/>
      <c r="L39" s="191">
        <v>2</v>
      </c>
      <c r="M39" s="192"/>
    </row>
    <row r="40" spans="1:27" x14ac:dyDescent="0.25">
      <c r="A40" s="206"/>
      <c r="B40" s="161" t="s">
        <v>219</v>
      </c>
      <c r="C40" s="161" t="s">
        <v>220</v>
      </c>
      <c r="D40" s="193"/>
      <c r="E40" s="194"/>
      <c r="F40" s="194"/>
      <c r="G40" s="194"/>
      <c r="H40" s="194"/>
      <c r="I40" s="195"/>
      <c r="J40" s="193">
        <v>2</v>
      </c>
      <c r="K40" s="194"/>
      <c r="L40" s="194"/>
      <c r="M40" s="195"/>
    </row>
    <row r="41" spans="1:27" x14ac:dyDescent="0.25">
      <c r="B41" s="162" t="s">
        <v>886</v>
      </c>
      <c r="C41" s="162" t="s">
        <v>887</v>
      </c>
      <c r="D41" s="190"/>
      <c r="E41" s="191"/>
      <c r="F41" s="191">
        <v>1</v>
      </c>
      <c r="G41" s="191"/>
      <c r="H41" s="191"/>
      <c r="I41" s="192"/>
      <c r="J41" s="190"/>
      <c r="K41" s="191"/>
      <c r="L41" s="191"/>
      <c r="M41" s="192"/>
    </row>
    <row r="42" spans="1:27" x14ac:dyDescent="0.25">
      <c r="B42" s="161" t="s">
        <v>888</v>
      </c>
      <c r="C42" s="161" t="s">
        <v>889</v>
      </c>
      <c r="D42" s="193"/>
      <c r="E42" s="194">
        <v>4</v>
      </c>
      <c r="F42" s="194"/>
      <c r="G42" s="194"/>
      <c r="H42" s="194"/>
      <c r="I42" s="195"/>
      <c r="J42" s="193"/>
      <c r="K42" s="194"/>
      <c r="L42" s="194"/>
      <c r="M42" s="195"/>
    </row>
    <row r="43" spans="1:27" x14ac:dyDescent="0.25">
      <c r="B43" s="162" t="s">
        <v>221</v>
      </c>
      <c r="C43" s="162" t="s">
        <v>222</v>
      </c>
      <c r="D43" s="190"/>
      <c r="E43" s="191"/>
      <c r="F43" s="191"/>
      <c r="G43" s="191"/>
      <c r="H43" s="191"/>
      <c r="I43" s="192"/>
      <c r="J43" s="190">
        <v>2</v>
      </c>
      <c r="K43" s="191"/>
      <c r="L43" s="191"/>
      <c r="M43" s="192"/>
    </row>
    <row r="44" spans="1:27" x14ac:dyDescent="0.25">
      <c r="B44" s="161" t="s">
        <v>892</v>
      </c>
      <c r="C44" s="161" t="s">
        <v>893</v>
      </c>
      <c r="D44" s="193"/>
      <c r="E44" s="194">
        <v>4</v>
      </c>
      <c r="F44" s="194">
        <v>1</v>
      </c>
      <c r="G44" s="194"/>
      <c r="H44" s="194"/>
      <c r="I44" s="195"/>
      <c r="J44" s="193"/>
      <c r="K44" s="194"/>
      <c r="L44" s="194"/>
      <c r="M44" s="195"/>
    </row>
    <row r="45" spans="1:27" x14ac:dyDescent="0.25">
      <c r="B45" s="162" t="s">
        <v>223</v>
      </c>
      <c r="C45" s="162" t="s">
        <v>224</v>
      </c>
      <c r="D45" s="190"/>
      <c r="E45" s="191"/>
      <c r="F45" s="191"/>
      <c r="G45" s="191"/>
      <c r="H45" s="191"/>
      <c r="I45" s="192"/>
      <c r="J45" s="190">
        <v>2</v>
      </c>
      <c r="K45" s="191"/>
      <c r="L45" s="191"/>
      <c r="M45" s="192"/>
    </row>
    <row r="46" spans="1:27" x14ac:dyDescent="0.25">
      <c r="B46" s="161" t="s">
        <v>225</v>
      </c>
      <c r="C46" s="161" t="s">
        <v>226</v>
      </c>
      <c r="D46" s="193"/>
      <c r="E46" s="194"/>
      <c r="F46" s="194"/>
      <c r="G46" s="194"/>
      <c r="H46" s="194"/>
      <c r="I46" s="195"/>
      <c r="J46" s="193"/>
      <c r="K46" s="194"/>
      <c r="L46" s="194">
        <v>2</v>
      </c>
      <c r="M46" s="195"/>
    </row>
    <row r="47" spans="1:27" x14ac:dyDescent="0.25">
      <c r="B47" s="162" t="s">
        <v>227</v>
      </c>
      <c r="C47" s="162" t="s">
        <v>228</v>
      </c>
      <c r="D47" s="190"/>
      <c r="E47" s="191"/>
      <c r="F47" s="191"/>
      <c r="G47" s="191"/>
      <c r="H47" s="191"/>
      <c r="I47" s="192"/>
      <c r="J47" s="190">
        <v>2</v>
      </c>
      <c r="K47" s="191"/>
      <c r="L47" s="191"/>
      <c r="M47" s="192"/>
    </row>
    <row r="48" spans="1:27" x14ac:dyDescent="0.25">
      <c r="B48" s="161" t="s">
        <v>890</v>
      </c>
      <c r="C48" s="161" t="s">
        <v>891</v>
      </c>
      <c r="D48" s="193"/>
      <c r="E48" s="194"/>
      <c r="F48" s="194">
        <v>1</v>
      </c>
      <c r="G48" s="194"/>
      <c r="H48" s="194"/>
      <c r="I48" s="195"/>
      <c r="J48" s="193"/>
      <c r="K48" s="194"/>
      <c r="L48" s="194"/>
      <c r="M48" s="195"/>
    </row>
    <row r="49" spans="2:13" x14ac:dyDescent="0.25">
      <c r="B49" s="162" t="s">
        <v>229</v>
      </c>
      <c r="C49" s="162" t="s">
        <v>230</v>
      </c>
      <c r="D49" s="190"/>
      <c r="E49" s="191"/>
      <c r="F49" s="191"/>
      <c r="G49" s="191"/>
      <c r="H49" s="191"/>
      <c r="I49" s="192"/>
      <c r="J49" s="190">
        <v>2</v>
      </c>
      <c r="K49" s="191"/>
      <c r="L49" s="191"/>
      <c r="M49" s="192"/>
    </row>
    <row r="50" spans="2:13" x14ac:dyDescent="0.25">
      <c r="B50" s="161" t="s">
        <v>884</v>
      </c>
      <c r="C50" s="161" t="s">
        <v>885</v>
      </c>
      <c r="D50" s="193"/>
      <c r="E50" s="194"/>
      <c r="F50" s="194">
        <v>1</v>
      </c>
      <c r="G50" s="194"/>
      <c r="H50" s="194"/>
      <c r="I50" s="195"/>
      <c r="J50" s="193"/>
      <c r="K50" s="194"/>
      <c r="L50" s="194"/>
      <c r="M50" s="195"/>
    </row>
    <row r="51" spans="2:13" x14ac:dyDescent="0.25">
      <c r="B51" s="162" t="s">
        <v>231</v>
      </c>
      <c r="C51" s="162" t="s">
        <v>232</v>
      </c>
      <c r="D51" s="190"/>
      <c r="E51" s="191"/>
      <c r="F51" s="191"/>
      <c r="G51" s="191"/>
      <c r="H51" s="191"/>
      <c r="I51" s="192"/>
      <c r="J51" s="190">
        <v>2</v>
      </c>
      <c r="K51" s="191"/>
      <c r="L51" s="191"/>
      <c r="M51" s="192"/>
    </row>
    <row r="52" spans="2:13" x14ac:dyDescent="0.25">
      <c r="B52" s="161" t="s">
        <v>233</v>
      </c>
      <c r="C52" s="161" t="s">
        <v>234</v>
      </c>
      <c r="D52" s="193"/>
      <c r="E52" s="194"/>
      <c r="F52" s="194"/>
      <c r="G52" s="194"/>
      <c r="H52" s="194"/>
      <c r="I52" s="195"/>
      <c r="J52" s="193">
        <v>1</v>
      </c>
      <c r="K52" s="194"/>
      <c r="L52" s="194"/>
      <c r="M52" s="195"/>
    </row>
    <row r="53" spans="2:13" x14ac:dyDescent="0.25">
      <c r="B53" s="162" t="s">
        <v>235</v>
      </c>
      <c r="C53" s="162" t="s">
        <v>236</v>
      </c>
      <c r="D53" s="190"/>
      <c r="E53" s="191"/>
      <c r="F53" s="191"/>
      <c r="G53" s="191"/>
      <c r="H53" s="191"/>
      <c r="I53" s="192"/>
      <c r="J53" s="190">
        <v>2</v>
      </c>
      <c r="K53" s="191"/>
      <c r="L53" s="191"/>
      <c r="M53" s="192"/>
    </row>
    <row r="54" spans="2:13" x14ac:dyDescent="0.25">
      <c r="B54" s="161" t="s">
        <v>237</v>
      </c>
      <c r="C54" s="161" t="s">
        <v>238</v>
      </c>
      <c r="D54" s="193"/>
      <c r="E54" s="194"/>
      <c r="F54" s="194"/>
      <c r="G54" s="194"/>
      <c r="H54" s="194"/>
      <c r="I54" s="195"/>
      <c r="J54" s="193"/>
      <c r="K54" s="194"/>
      <c r="L54" s="194">
        <v>1</v>
      </c>
      <c r="M54" s="195"/>
    </row>
    <row r="55" spans="2:13" x14ac:dyDescent="0.25">
      <c r="B55" s="162" t="s">
        <v>239</v>
      </c>
      <c r="C55" s="162" t="s">
        <v>240</v>
      </c>
      <c r="D55" s="190"/>
      <c r="E55" s="191"/>
      <c r="F55" s="191"/>
      <c r="G55" s="191"/>
      <c r="H55" s="191"/>
      <c r="I55" s="192"/>
      <c r="J55" s="190">
        <v>2</v>
      </c>
      <c r="K55" s="191"/>
      <c r="L55" s="191"/>
      <c r="M55" s="192"/>
    </row>
    <row r="56" spans="2:13" x14ac:dyDescent="0.25">
      <c r="B56" s="161" t="s">
        <v>241</v>
      </c>
      <c r="C56" s="161" t="s">
        <v>242</v>
      </c>
      <c r="D56" s="193"/>
      <c r="E56" s="194"/>
      <c r="F56" s="194"/>
      <c r="G56" s="194"/>
      <c r="H56" s="194"/>
      <c r="I56" s="195"/>
      <c r="J56" s="193">
        <v>2</v>
      </c>
      <c r="K56" s="194"/>
      <c r="L56" s="194"/>
      <c r="M56" s="195"/>
    </row>
    <row r="57" spans="2:13" x14ac:dyDescent="0.25">
      <c r="B57" s="162" t="s">
        <v>243</v>
      </c>
      <c r="C57" s="162" t="s">
        <v>244</v>
      </c>
      <c r="D57" s="190"/>
      <c r="E57" s="191"/>
      <c r="F57" s="191"/>
      <c r="G57" s="191"/>
      <c r="H57" s="191"/>
      <c r="I57" s="192"/>
      <c r="J57" s="190">
        <v>2</v>
      </c>
      <c r="K57" s="191"/>
      <c r="L57" s="191"/>
      <c r="M57" s="192"/>
    </row>
    <row r="58" spans="2:13" x14ac:dyDescent="0.25">
      <c r="B58" s="161" t="s">
        <v>245</v>
      </c>
      <c r="C58" s="161" t="s">
        <v>246</v>
      </c>
      <c r="D58" s="193"/>
      <c r="E58" s="194"/>
      <c r="F58" s="194"/>
      <c r="G58" s="194"/>
      <c r="H58" s="194"/>
      <c r="I58" s="195"/>
      <c r="J58" s="193">
        <v>1</v>
      </c>
      <c r="K58" s="194"/>
      <c r="L58" s="194">
        <v>2</v>
      </c>
      <c r="M58" s="195"/>
    </row>
    <row r="59" spans="2:13" x14ac:dyDescent="0.25">
      <c r="B59" s="162" t="s">
        <v>247</v>
      </c>
      <c r="C59" s="162" t="s">
        <v>248</v>
      </c>
      <c r="D59" s="190"/>
      <c r="E59" s="191"/>
      <c r="F59" s="191"/>
      <c r="G59" s="191"/>
      <c r="H59" s="191"/>
      <c r="I59" s="192"/>
      <c r="J59" s="190">
        <v>2</v>
      </c>
      <c r="K59" s="191"/>
      <c r="L59" s="191"/>
      <c r="M59" s="192"/>
    </row>
    <row r="60" spans="2:13" x14ac:dyDescent="0.25">
      <c r="B60" s="161" t="s">
        <v>249</v>
      </c>
      <c r="C60" s="161" t="s">
        <v>250</v>
      </c>
      <c r="D60" s="193"/>
      <c r="E60" s="194"/>
      <c r="F60" s="194"/>
      <c r="G60" s="194"/>
      <c r="H60" s="194"/>
      <c r="I60" s="195"/>
      <c r="J60" s="193">
        <v>2</v>
      </c>
      <c r="K60" s="194"/>
      <c r="L60" s="194"/>
      <c r="M60" s="195"/>
    </row>
    <row r="61" spans="2:13" x14ac:dyDescent="0.25">
      <c r="B61" s="162" t="s">
        <v>251</v>
      </c>
      <c r="C61" s="162" t="s">
        <v>252</v>
      </c>
      <c r="D61" s="190"/>
      <c r="E61" s="191"/>
      <c r="F61" s="191"/>
      <c r="G61" s="191"/>
      <c r="H61" s="191"/>
      <c r="I61" s="192"/>
      <c r="J61" s="190">
        <v>2</v>
      </c>
      <c r="K61" s="191"/>
      <c r="L61" s="191">
        <v>1</v>
      </c>
      <c r="M61" s="192"/>
    </row>
    <row r="62" spans="2:13" x14ac:dyDescent="0.25">
      <c r="B62" s="161" t="s">
        <v>253</v>
      </c>
      <c r="C62" s="161" t="s">
        <v>254</v>
      </c>
      <c r="D62" s="193"/>
      <c r="E62" s="194"/>
      <c r="F62" s="194"/>
      <c r="G62" s="194"/>
      <c r="H62" s="194"/>
      <c r="I62" s="195"/>
      <c r="J62" s="193"/>
      <c r="K62" s="194"/>
      <c r="L62" s="194">
        <v>1</v>
      </c>
      <c r="M62" s="195"/>
    </row>
    <row r="63" spans="2:13" x14ac:dyDescent="0.25">
      <c r="B63" s="162" t="s">
        <v>255</v>
      </c>
      <c r="C63" s="162" t="s">
        <v>256</v>
      </c>
      <c r="D63" s="190"/>
      <c r="E63" s="191"/>
      <c r="F63" s="191"/>
      <c r="G63" s="191"/>
      <c r="H63" s="191"/>
      <c r="I63" s="192"/>
      <c r="J63" s="190"/>
      <c r="K63" s="191"/>
      <c r="L63" s="191">
        <v>1</v>
      </c>
      <c r="M63" s="192"/>
    </row>
    <row r="64" spans="2:13" x14ac:dyDescent="0.25">
      <c r="B64" s="161" t="s">
        <v>257</v>
      </c>
      <c r="C64" s="161" t="s">
        <v>258</v>
      </c>
      <c r="D64" s="193"/>
      <c r="E64" s="194"/>
      <c r="F64" s="194"/>
      <c r="G64" s="194"/>
      <c r="H64" s="194"/>
      <c r="I64" s="195"/>
      <c r="J64" s="193">
        <v>2</v>
      </c>
      <c r="K64" s="194"/>
      <c r="L64" s="194"/>
      <c r="M64" s="195"/>
    </row>
    <row r="65" spans="2:13" x14ac:dyDescent="0.25">
      <c r="B65" s="162" t="s">
        <v>259</v>
      </c>
      <c r="C65" s="162" t="s">
        <v>260</v>
      </c>
      <c r="D65" s="190"/>
      <c r="E65" s="191"/>
      <c r="F65" s="191"/>
      <c r="G65" s="191"/>
      <c r="H65" s="191"/>
      <c r="I65" s="192"/>
      <c r="J65" s="190">
        <v>2</v>
      </c>
      <c r="K65" s="191"/>
      <c r="L65" s="191"/>
      <c r="M65" s="192"/>
    </row>
    <row r="66" spans="2:13" x14ac:dyDescent="0.25">
      <c r="B66" s="161" t="s">
        <v>261</v>
      </c>
      <c r="C66" s="161" t="s">
        <v>262</v>
      </c>
      <c r="D66" s="193"/>
      <c r="E66" s="194"/>
      <c r="F66" s="194"/>
      <c r="G66" s="194"/>
      <c r="H66" s="194"/>
      <c r="I66" s="195"/>
      <c r="J66" s="193">
        <v>2</v>
      </c>
      <c r="K66" s="194"/>
      <c r="L66" s="194"/>
      <c r="M66" s="195"/>
    </row>
    <row r="67" spans="2:13" x14ac:dyDescent="0.25">
      <c r="B67" s="162" t="s">
        <v>263</v>
      </c>
      <c r="C67" s="162" t="s">
        <v>264</v>
      </c>
      <c r="D67" s="190"/>
      <c r="E67" s="191"/>
      <c r="F67" s="191"/>
      <c r="G67" s="191"/>
      <c r="H67" s="191"/>
      <c r="I67" s="192"/>
      <c r="J67" s="190">
        <v>2</v>
      </c>
      <c r="K67" s="191"/>
      <c r="L67" s="191"/>
      <c r="M67" s="192"/>
    </row>
    <row r="68" spans="2:13" x14ac:dyDescent="0.25">
      <c r="B68" s="161" t="s">
        <v>265</v>
      </c>
      <c r="C68" s="161" t="s">
        <v>266</v>
      </c>
      <c r="D68" s="193"/>
      <c r="E68" s="194"/>
      <c r="F68" s="194"/>
      <c r="G68" s="194"/>
      <c r="H68" s="194"/>
      <c r="I68" s="195"/>
      <c r="J68" s="193">
        <v>1</v>
      </c>
      <c r="K68" s="194"/>
      <c r="L68" s="194"/>
      <c r="M68" s="195"/>
    </row>
    <row r="69" spans="2:13" x14ac:dyDescent="0.25">
      <c r="B69" s="162" t="s">
        <v>267</v>
      </c>
      <c r="C69" s="162" t="s">
        <v>268</v>
      </c>
      <c r="D69" s="190"/>
      <c r="E69" s="191"/>
      <c r="F69" s="191"/>
      <c r="G69" s="191"/>
      <c r="H69" s="191"/>
      <c r="I69" s="192"/>
      <c r="J69" s="190"/>
      <c r="K69" s="191"/>
      <c r="L69" s="191">
        <v>1</v>
      </c>
      <c r="M69" s="192"/>
    </row>
    <row r="70" spans="2:13" x14ac:dyDescent="0.25">
      <c r="B70" s="161" t="s">
        <v>27</v>
      </c>
      <c r="C70" s="161" t="s">
        <v>28</v>
      </c>
      <c r="D70" s="193"/>
      <c r="E70" s="194">
        <v>1</v>
      </c>
      <c r="F70" s="194"/>
      <c r="G70" s="194"/>
      <c r="H70" s="194">
        <v>1</v>
      </c>
      <c r="I70" s="195"/>
      <c r="J70" s="193"/>
      <c r="K70" s="194"/>
      <c r="L70" s="194"/>
      <c r="M70" s="195">
        <v>2</v>
      </c>
    </row>
    <row r="71" spans="2:13" x14ac:dyDescent="0.25">
      <c r="B71" s="162" t="s">
        <v>269</v>
      </c>
      <c r="C71" s="162" t="s">
        <v>270</v>
      </c>
      <c r="D71" s="190"/>
      <c r="E71" s="191"/>
      <c r="F71" s="191"/>
      <c r="G71" s="191"/>
      <c r="H71" s="191"/>
      <c r="I71" s="192"/>
      <c r="J71" s="190">
        <v>1</v>
      </c>
      <c r="K71" s="191"/>
      <c r="L71" s="191"/>
      <c r="M71" s="192"/>
    </row>
    <row r="72" spans="2:13" x14ac:dyDescent="0.25">
      <c r="B72" s="161" t="s">
        <v>29</v>
      </c>
      <c r="C72" s="161" t="s">
        <v>30</v>
      </c>
      <c r="D72" s="193"/>
      <c r="E72" s="194"/>
      <c r="F72" s="194"/>
      <c r="G72" s="194">
        <v>1</v>
      </c>
      <c r="H72" s="194">
        <v>2</v>
      </c>
      <c r="I72" s="195"/>
      <c r="J72" s="193">
        <v>1</v>
      </c>
      <c r="K72" s="194"/>
      <c r="L72" s="194"/>
      <c r="M72" s="195"/>
    </row>
    <row r="73" spans="2:13" x14ac:dyDescent="0.25">
      <c r="B73" s="162" t="s">
        <v>953</v>
      </c>
      <c r="C73" s="162" t="s">
        <v>954</v>
      </c>
      <c r="D73" s="190"/>
      <c r="E73" s="191">
        <v>2</v>
      </c>
      <c r="F73" s="191"/>
      <c r="G73" s="191"/>
      <c r="H73" s="191"/>
      <c r="I73" s="192"/>
      <c r="J73" s="190"/>
      <c r="K73" s="191"/>
      <c r="L73" s="191"/>
      <c r="M73" s="192"/>
    </row>
    <row r="74" spans="2:13" ht="15" customHeight="1" x14ac:dyDescent="0.25">
      <c r="B74" s="161" t="s">
        <v>271</v>
      </c>
      <c r="C74" s="161" t="s">
        <v>272</v>
      </c>
      <c r="D74" s="193">
        <v>1</v>
      </c>
      <c r="E74" s="194"/>
      <c r="F74" s="194"/>
      <c r="G74" s="194"/>
      <c r="H74" s="194"/>
      <c r="I74" s="195"/>
      <c r="J74" s="193"/>
      <c r="K74" s="194"/>
      <c r="L74" s="194">
        <v>2</v>
      </c>
      <c r="M74" s="195"/>
    </row>
    <row r="75" spans="2:13" x14ac:dyDescent="0.25">
      <c r="B75" s="162" t="s">
        <v>273</v>
      </c>
      <c r="C75" s="162" t="s">
        <v>274</v>
      </c>
      <c r="D75" s="190"/>
      <c r="E75" s="191"/>
      <c r="F75" s="191"/>
      <c r="G75" s="191"/>
      <c r="H75" s="191"/>
      <c r="I75" s="192"/>
      <c r="J75" s="190">
        <v>2</v>
      </c>
      <c r="K75" s="191"/>
      <c r="L75" s="191"/>
      <c r="M75" s="192"/>
    </row>
    <row r="76" spans="2:13" x14ac:dyDescent="0.25">
      <c r="B76" s="161" t="s">
        <v>275</v>
      </c>
      <c r="C76" s="161" t="s">
        <v>276</v>
      </c>
      <c r="D76" s="193"/>
      <c r="E76" s="194"/>
      <c r="F76" s="194"/>
      <c r="G76" s="194"/>
      <c r="H76" s="194"/>
      <c r="I76" s="195"/>
      <c r="J76" s="193">
        <v>1</v>
      </c>
      <c r="K76" s="194"/>
      <c r="L76" s="194"/>
      <c r="M76" s="195"/>
    </row>
    <row r="77" spans="2:13" x14ac:dyDescent="0.25">
      <c r="B77" s="162" t="s">
        <v>937</v>
      </c>
      <c r="C77" s="162" t="s">
        <v>938</v>
      </c>
      <c r="D77" s="190">
        <v>1</v>
      </c>
      <c r="E77" s="191">
        <v>2</v>
      </c>
      <c r="F77" s="191">
        <v>2</v>
      </c>
      <c r="G77" s="191">
        <v>1</v>
      </c>
      <c r="H77" s="191"/>
      <c r="I77" s="192">
        <v>3</v>
      </c>
      <c r="J77" s="190"/>
      <c r="K77" s="191"/>
      <c r="L77" s="191"/>
      <c r="M77" s="192"/>
    </row>
    <row r="78" spans="2:13" x14ac:dyDescent="0.25">
      <c r="B78" s="161" t="s">
        <v>31</v>
      </c>
      <c r="C78" s="161" t="s">
        <v>32</v>
      </c>
      <c r="D78" s="193"/>
      <c r="E78" s="194"/>
      <c r="F78" s="194"/>
      <c r="G78" s="194">
        <v>2</v>
      </c>
      <c r="H78" s="194"/>
      <c r="I78" s="195">
        <v>2</v>
      </c>
      <c r="J78" s="193"/>
      <c r="K78" s="194"/>
      <c r="L78" s="194"/>
      <c r="M78" s="195"/>
    </row>
    <row r="79" spans="2:13" x14ac:dyDescent="0.25">
      <c r="B79" s="162" t="s">
        <v>33</v>
      </c>
      <c r="C79" s="162" t="s">
        <v>34</v>
      </c>
      <c r="D79" s="190">
        <v>1</v>
      </c>
      <c r="E79" s="191">
        <v>1</v>
      </c>
      <c r="F79" s="191">
        <v>1</v>
      </c>
      <c r="G79" s="191">
        <v>1</v>
      </c>
      <c r="H79" s="191">
        <v>1</v>
      </c>
      <c r="I79" s="192">
        <v>1</v>
      </c>
      <c r="J79" s="190">
        <v>2</v>
      </c>
      <c r="K79" s="191"/>
      <c r="L79" s="191"/>
      <c r="M79" s="192"/>
    </row>
    <row r="80" spans="2:13" x14ac:dyDescent="0.25">
      <c r="B80" s="161" t="s">
        <v>277</v>
      </c>
      <c r="C80" s="161" t="s">
        <v>278</v>
      </c>
      <c r="D80" s="193"/>
      <c r="E80" s="194"/>
      <c r="F80" s="194"/>
      <c r="G80" s="194"/>
      <c r="H80" s="194"/>
      <c r="I80" s="195"/>
      <c r="J80" s="193">
        <v>2</v>
      </c>
      <c r="K80" s="194"/>
      <c r="L80" s="194"/>
      <c r="M80" s="195"/>
    </row>
    <row r="81" spans="2:27" x14ac:dyDescent="0.25">
      <c r="B81" s="162" t="s">
        <v>279</v>
      </c>
      <c r="C81" s="162" t="s">
        <v>280</v>
      </c>
      <c r="D81" s="190"/>
      <c r="E81" s="191"/>
      <c r="F81" s="191"/>
      <c r="G81" s="191"/>
      <c r="H81" s="191"/>
      <c r="I81" s="192"/>
      <c r="J81" s="190">
        <v>1</v>
      </c>
      <c r="K81" s="191"/>
      <c r="L81" s="191"/>
      <c r="M81" s="192"/>
    </row>
    <row r="82" spans="2:27" x14ac:dyDescent="0.25">
      <c r="B82" s="161" t="s">
        <v>281</v>
      </c>
      <c r="C82" s="161" t="s">
        <v>282</v>
      </c>
      <c r="D82" s="193"/>
      <c r="E82" s="194"/>
      <c r="F82" s="194"/>
      <c r="G82" s="194"/>
      <c r="H82" s="194"/>
      <c r="I82" s="195"/>
      <c r="J82" s="193">
        <v>2</v>
      </c>
      <c r="K82" s="194"/>
      <c r="L82" s="194"/>
      <c r="M82" s="195"/>
    </row>
    <row r="83" spans="2:27" ht="15" customHeight="1" x14ac:dyDescent="0.25">
      <c r="B83" s="162" t="s">
        <v>902</v>
      </c>
      <c r="C83" s="162" t="s">
        <v>903</v>
      </c>
      <c r="D83" s="190"/>
      <c r="E83" s="191">
        <v>1</v>
      </c>
      <c r="F83" s="191"/>
      <c r="G83" s="191">
        <v>1</v>
      </c>
      <c r="H83" s="191"/>
      <c r="I83" s="192"/>
      <c r="J83" s="190"/>
      <c r="K83" s="191"/>
      <c r="L83" s="191"/>
      <c r="M83" s="192"/>
    </row>
    <row r="84" spans="2:27" x14ac:dyDescent="0.25">
      <c r="B84" s="161" t="s">
        <v>283</v>
      </c>
      <c r="C84" s="161" t="s">
        <v>284</v>
      </c>
      <c r="D84" s="193"/>
      <c r="E84" s="194"/>
      <c r="F84" s="194"/>
      <c r="G84" s="194"/>
      <c r="H84" s="194"/>
      <c r="I84" s="195"/>
      <c r="J84" s="193"/>
      <c r="K84" s="194"/>
      <c r="L84" s="194">
        <v>1</v>
      </c>
      <c r="M84" s="195"/>
      <c r="P84" s="369" t="s">
        <v>1008</v>
      </c>
      <c r="Q84" s="369"/>
      <c r="R84" s="369"/>
      <c r="S84" s="369"/>
      <c r="T84" s="369"/>
      <c r="U84" s="369"/>
      <c r="V84" s="369"/>
      <c r="W84" s="369"/>
      <c r="X84" s="369"/>
      <c r="Y84" s="369"/>
      <c r="Z84" s="369"/>
      <c r="AA84" s="123"/>
    </row>
    <row r="85" spans="2:27" x14ac:dyDescent="0.25">
      <c r="B85" s="162" t="s">
        <v>285</v>
      </c>
      <c r="C85" s="162" t="s">
        <v>286</v>
      </c>
      <c r="D85" s="190"/>
      <c r="E85" s="191"/>
      <c r="F85" s="191"/>
      <c r="G85" s="191"/>
      <c r="H85" s="191"/>
      <c r="I85" s="192"/>
      <c r="J85" s="190">
        <v>1</v>
      </c>
      <c r="K85" s="191"/>
      <c r="L85" s="191"/>
      <c r="M85" s="192"/>
      <c r="P85" s="369"/>
      <c r="Q85" s="369"/>
      <c r="R85" s="369"/>
      <c r="S85" s="369"/>
      <c r="T85" s="369"/>
      <c r="U85" s="369"/>
      <c r="V85" s="369"/>
      <c r="W85" s="369"/>
      <c r="X85" s="369"/>
      <c r="Y85" s="369"/>
      <c r="Z85" s="369"/>
      <c r="AA85" s="123"/>
    </row>
    <row r="86" spans="2:27" x14ac:dyDescent="0.25">
      <c r="B86" s="161" t="s">
        <v>287</v>
      </c>
      <c r="C86" s="161" t="s">
        <v>288</v>
      </c>
      <c r="D86" s="193"/>
      <c r="E86" s="194">
        <v>1</v>
      </c>
      <c r="F86" s="194"/>
      <c r="G86" s="194"/>
      <c r="H86" s="194"/>
      <c r="I86" s="195"/>
      <c r="J86" s="193">
        <v>1</v>
      </c>
      <c r="K86" s="194"/>
      <c r="L86" s="194"/>
      <c r="M86" s="195"/>
      <c r="P86" s="369"/>
      <c r="Q86" s="369"/>
      <c r="R86" s="369"/>
      <c r="S86" s="369"/>
      <c r="T86" s="369"/>
      <c r="U86" s="369"/>
      <c r="V86" s="369"/>
      <c r="W86" s="369"/>
      <c r="X86" s="369"/>
      <c r="Y86" s="369"/>
      <c r="Z86" s="369"/>
      <c r="AA86" s="123"/>
    </row>
    <row r="87" spans="2:27" x14ac:dyDescent="0.25">
      <c r="B87" s="162" t="s">
        <v>289</v>
      </c>
      <c r="C87" s="162" t="s">
        <v>290</v>
      </c>
      <c r="D87" s="190"/>
      <c r="E87" s="191"/>
      <c r="F87" s="191"/>
      <c r="G87" s="191"/>
      <c r="H87" s="191"/>
      <c r="I87" s="192"/>
      <c r="J87" s="190">
        <v>3</v>
      </c>
      <c r="K87" s="191">
        <v>1</v>
      </c>
      <c r="L87" s="191">
        <v>2</v>
      </c>
      <c r="M87" s="192"/>
      <c r="P87" s="369"/>
      <c r="Q87" s="369"/>
      <c r="R87" s="369"/>
      <c r="S87" s="369"/>
      <c r="T87" s="369"/>
      <c r="U87" s="369"/>
      <c r="V87" s="369"/>
      <c r="W87" s="369"/>
      <c r="X87" s="369"/>
      <c r="Y87" s="369"/>
      <c r="Z87" s="369"/>
      <c r="AA87" s="123"/>
    </row>
    <row r="88" spans="2:27" x14ac:dyDescent="0.25">
      <c r="B88" s="161" t="s">
        <v>35</v>
      </c>
      <c r="C88" s="161" t="s">
        <v>36</v>
      </c>
      <c r="D88" s="193"/>
      <c r="E88" s="194"/>
      <c r="F88" s="194"/>
      <c r="G88" s="194">
        <v>1</v>
      </c>
      <c r="H88" s="194">
        <v>1</v>
      </c>
      <c r="I88" s="195"/>
      <c r="J88" s="193">
        <v>2</v>
      </c>
      <c r="K88" s="194"/>
      <c r="L88" s="194">
        <v>1</v>
      </c>
      <c r="M88" s="195"/>
      <c r="P88" s="369"/>
      <c r="Q88" s="369"/>
      <c r="R88" s="369"/>
      <c r="S88" s="369"/>
      <c r="T88" s="369"/>
      <c r="U88" s="369"/>
      <c r="V88" s="369"/>
      <c r="W88" s="369"/>
      <c r="X88" s="369"/>
      <c r="Y88" s="369"/>
      <c r="Z88" s="369"/>
    </row>
    <row r="89" spans="2:27" x14ac:dyDescent="0.25">
      <c r="B89" s="162" t="s">
        <v>37</v>
      </c>
      <c r="C89" s="162" t="s">
        <v>38</v>
      </c>
      <c r="D89" s="190"/>
      <c r="E89" s="191"/>
      <c r="F89" s="191"/>
      <c r="G89" s="191"/>
      <c r="H89" s="191"/>
      <c r="I89" s="192"/>
      <c r="J89" s="190">
        <v>1</v>
      </c>
      <c r="K89" s="191"/>
      <c r="L89" s="191"/>
      <c r="M89" s="192"/>
      <c r="P89" s="369"/>
      <c r="Q89" s="369"/>
      <c r="R89" s="369"/>
      <c r="S89" s="369"/>
      <c r="T89" s="369"/>
      <c r="U89" s="369"/>
      <c r="V89" s="369"/>
      <c r="W89" s="369"/>
      <c r="X89" s="369"/>
      <c r="Y89" s="369"/>
      <c r="Z89" s="369"/>
    </row>
    <row r="90" spans="2:27" x14ac:dyDescent="0.25">
      <c r="B90" s="161" t="s">
        <v>291</v>
      </c>
      <c r="C90" s="161" t="s">
        <v>292</v>
      </c>
      <c r="D90" s="193"/>
      <c r="E90" s="194"/>
      <c r="F90" s="194"/>
      <c r="G90" s="194"/>
      <c r="H90" s="194"/>
      <c r="I90" s="195"/>
      <c r="J90" s="193"/>
      <c r="K90" s="194"/>
      <c r="L90" s="194">
        <v>1</v>
      </c>
      <c r="M90" s="195"/>
      <c r="P90" s="369"/>
      <c r="Q90" s="369"/>
      <c r="R90" s="369"/>
      <c r="S90" s="369"/>
      <c r="T90" s="369"/>
      <c r="U90" s="369"/>
      <c r="V90" s="369"/>
      <c r="W90" s="369"/>
      <c r="X90" s="369"/>
      <c r="Y90" s="369"/>
      <c r="Z90" s="369"/>
    </row>
    <row r="91" spans="2:27" x14ac:dyDescent="0.25">
      <c r="B91" s="162" t="s">
        <v>836</v>
      </c>
      <c r="C91" s="162" t="s">
        <v>837</v>
      </c>
      <c r="D91" s="190"/>
      <c r="E91" s="191">
        <v>1</v>
      </c>
      <c r="F91" s="191"/>
      <c r="G91" s="191"/>
      <c r="H91" s="191"/>
      <c r="I91" s="192"/>
      <c r="J91" s="190"/>
      <c r="K91" s="191"/>
      <c r="L91" s="191"/>
      <c r="M91" s="192"/>
      <c r="P91" s="369"/>
      <c r="Q91" s="369"/>
      <c r="R91" s="369"/>
      <c r="S91" s="369"/>
      <c r="T91" s="369"/>
      <c r="U91" s="369"/>
      <c r="V91" s="369"/>
      <c r="W91" s="369"/>
      <c r="X91" s="369"/>
      <c r="Y91" s="369"/>
      <c r="Z91" s="369"/>
    </row>
    <row r="92" spans="2:27" x14ac:dyDescent="0.25">
      <c r="B92" s="161" t="s">
        <v>293</v>
      </c>
      <c r="C92" s="161" t="s">
        <v>294</v>
      </c>
      <c r="D92" s="193"/>
      <c r="E92" s="194"/>
      <c r="F92" s="194"/>
      <c r="G92" s="194"/>
      <c r="H92" s="194"/>
      <c r="I92" s="195"/>
      <c r="J92" s="193"/>
      <c r="K92" s="194"/>
      <c r="L92" s="194">
        <v>2</v>
      </c>
      <c r="M92" s="195"/>
    </row>
    <row r="93" spans="2:27" x14ac:dyDescent="0.25">
      <c r="B93" s="162" t="s">
        <v>295</v>
      </c>
      <c r="C93" s="162" t="s">
        <v>296</v>
      </c>
      <c r="D93" s="190"/>
      <c r="E93" s="191"/>
      <c r="F93" s="191"/>
      <c r="G93" s="191"/>
      <c r="H93" s="191"/>
      <c r="I93" s="192"/>
      <c r="J93" s="190">
        <v>1</v>
      </c>
      <c r="K93" s="191"/>
      <c r="L93" s="191"/>
      <c r="M93" s="192"/>
    </row>
    <row r="94" spans="2:27" x14ac:dyDescent="0.25">
      <c r="B94" s="161" t="s">
        <v>297</v>
      </c>
      <c r="C94" s="161" t="s">
        <v>298</v>
      </c>
      <c r="D94" s="193"/>
      <c r="E94" s="194"/>
      <c r="F94" s="194"/>
      <c r="G94" s="194"/>
      <c r="H94" s="194"/>
      <c r="I94" s="195"/>
      <c r="J94" s="193"/>
      <c r="K94" s="194"/>
      <c r="L94" s="194">
        <v>3</v>
      </c>
      <c r="M94" s="195"/>
    </row>
    <row r="95" spans="2:27" x14ac:dyDescent="0.25">
      <c r="B95" s="162" t="s">
        <v>299</v>
      </c>
      <c r="C95" s="162" t="s">
        <v>300</v>
      </c>
      <c r="D95" s="190"/>
      <c r="E95" s="191"/>
      <c r="F95" s="191"/>
      <c r="G95" s="191"/>
      <c r="H95" s="191"/>
      <c r="I95" s="192"/>
      <c r="J95" s="190">
        <v>2</v>
      </c>
      <c r="K95" s="191"/>
      <c r="L95" s="191"/>
      <c r="M95" s="192"/>
    </row>
    <row r="96" spans="2:27" x14ac:dyDescent="0.25">
      <c r="B96" s="161" t="s">
        <v>301</v>
      </c>
      <c r="C96" s="161" t="s">
        <v>302</v>
      </c>
      <c r="D96" s="193"/>
      <c r="E96" s="194"/>
      <c r="F96" s="194"/>
      <c r="G96" s="194"/>
      <c r="H96" s="194"/>
      <c r="I96" s="195"/>
      <c r="J96" s="193">
        <v>2</v>
      </c>
      <c r="K96" s="194"/>
      <c r="L96" s="194"/>
      <c r="M96" s="195"/>
    </row>
    <row r="97" spans="2:13" x14ac:dyDescent="0.25">
      <c r="B97" s="162" t="s">
        <v>303</v>
      </c>
      <c r="C97" s="162" t="s">
        <v>304</v>
      </c>
      <c r="D97" s="190"/>
      <c r="E97" s="191"/>
      <c r="F97" s="191"/>
      <c r="G97" s="191"/>
      <c r="H97" s="191"/>
      <c r="I97" s="192"/>
      <c r="J97" s="190">
        <v>2</v>
      </c>
      <c r="K97" s="191"/>
      <c r="L97" s="191"/>
      <c r="M97" s="192"/>
    </row>
    <row r="98" spans="2:13" x14ac:dyDescent="0.25">
      <c r="B98" s="161" t="s">
        <v>305</v>
      </c>
      <c r="C98" s="161" t="s">
        <v>306</v>
      </c>
      <c r="D98" s="193"/>
      <c r="E98" s="194"/>
      <c r="F98" s="194"/>
      <c r="G98" s="194"/>
      <c r="H98" s="194"/>
      <c r="I98" s="195"/>
      <c r="J98" s="193">
        <v>2</v>
      </c>
      <c r="K98" s="194"/>
      <c r="L98" s="194"/>
      <c r="M98" s="195"/>
    </row>
    <row r="99" spans="2:13" x14ac:dyDescent="0.25">
      <c r="B99" s="162" t="s">
        <v>307</v>
      </c>
      <c r="C99" s="162" t="s">
        <v>308</v>
      </c>
      <c r="D99" s="190"/>
      <c r="E99" s="191"/>
      <c r="F99" s="191"/>
      <c r="G99" s="191"/>
      <c r="H99" s="191"/>
      <c r="I99" s="192"/>
      <c r="J99" s="190"/>
      <c r="K99" s="191"/>
      <c r="L99" s="191">
        <v>1</v>
      </c>
      <c r="M99" s="192"/>
    </row>
    <row r="100" spans="2:13" x14ac:dyDescent="0.25">
      <c r="B100" s="161" t="s">
        <v>309</v>
      </c>
      <c r="C100" s="161" t="s">
        <v>310</v>
      </c>
      <c r="D100" s="193"/>
      <c r="E100" s="194"/>
      <c r="F100" s="194"/>
      <c r="G100" s="194"/>
      <c r="H100" s="194"/>
      <c r="I100" s="195"/>
      <c r="J100" s="193"/>
      <c r="K100" s="194"/>
      <c r="L100" s="194">
        <v>2</v>
      </c>
      <c r="M100" s="195"/>
    </row>
    <row r="101" spans="2:13" x14ac:dyDescent="0.25">
      <c r="B101" s="162" t="s">
        <v>311</v>
      </c>
      <c r="C101" s="162" t="s">
        <v>312</v>
      </c>
      <c r="D101" s="190"/>
      <c r="E101" s="191"/>
      <c r="F101" s="191"/>
      <c r="G101" s="191"/>
      <c r="H101" s="191"/>
      <c r="I101" s="192"/>
      <c r="J101" s="190"/>
      <c r="K101" s="191"/>
      <c r="L101" s="191">
        <v>2</v>
      </c>
      <c r="M101" s="192"/>
    </row>
    <row r="102" spans="2:13" x14ac:dyDescent="0.25">
      <c r="B102" s="161" t="s">
        <v>313</v>
      </c>
      <c r="C102" s="161" t="s">
        <v>314</v>
      </c>
      <c r="D102" s="193"/>
      <c r="E102" s="194"/>
      <c r="F102" s="194"/>
      <c r="G102" s="194"/>
      <c r="H102" s="194"/>
      <c r="I102" s="195"/>
      <c r="J102" s="193"/>
      <c r="K102" s="194"/>
      <c r="L102" s="194">
        <v>1</v>
      </c>
      <c r="M102" s="195"/>
    </row>
    <row r="103" spans="2:13" x14ac:dyDescent="0.25">
      <c r="B103" s="162" t="s">
        <v>315</v>
      </c>
      <c r="C103" s="162" t="s">
        <v>316</v>
      </c>
      <c r="D103" s="190"/>
      <c r="E103" s="191"/>
      <c r="F103" s="191"/>
      <c r="G103" s="191"/>
      <c r="H103" s="191"/>
      <c r="I103" s="192"/>
      <c r="J103" s="190"/>
      <c r="K103" s="191"/>
      <c r="L103" s="191">
        <v>1</v>
      </c>
      <c r="M103" s="192"/>
    </row>
    <row r="104" spans="2:13" x14ac:dyDescent="0.25">
      <c r="B104" s="161" t="s">
        <v>317</v>
      </c>
      <c r="C104" s="161" t="s">
        <v>318</v>
      </c>
      <c r="D104" s="193"/>
      <c r="E104" s="194"/>
      <c r="F104" s="194"/>
      <c r="G104" s="194"/>
      <c r="H104" s="194"/>
      <c r="I104" s="195"/>
      <c r="J104" s="193">
        <v>2</v>
      </c>
      <c r="K104" s="194"/>
      <c r="L104" s="194"/>
      <c r="M104" s="195"/>
    </row>
    <row r="105" spans="2:13" x14ac:dyDescent="0.25">
      <c r="B105" s="162" t="s">
        <v>857</v>
      </c>
      <c r="C105" s="162" t="s">
        <v>858</v>
      </c>
      <c r="D105" s="190">
        <v>2</v>
      </c>
      <c r="E105" s="191"/>
      <c r="F105" s="191"/>
      <c r="G105" s="191"/>
      <c r="H105" s="191"/>
      <c r="I105" s="192"/>
      <c r="J105" s="190"/>
      <c r="K105" s="191"/>
      <c r="L105" s="191"/>
      <c r="M105" s="192"/>
    </row>
    <row r="106" spans="2:13" x14ac:dyDescent="0.25">
      <c r="B106" s="161" t="s">
        <v>319</v>
      </c>
      <c r="C106" s="161" t="s">
        <v>320</v>
      </c>
      <c r="D106" s="193"/>
      <c r="E106" s="194"/>
      <c r="F106" s="194"/>
      <c r="G106" s="194"/>
      <c r="H106" s="194"/>
      <c r="I106" s="195"/>
      <c r="J106" s="193">
        <v>2</v>
      </c>
      <c r="K106" s="194"/>
      <c r="L106" s="194"/>
      <c r="M106" s="195"/>
    </row>
    <row r="107" spans="2:13" x14ac:dyDescent="0.25">
      <c r="B107" s="162" t="s">
        <v>39</v>
      </c>
      <c r="C107" s="162" t="s">
        <v>40</v>
      </c>
      <c r="D107" s="190">
        <v>4</v>
      </c>
      <c r="E107" s="191"/>
      <c r="F107" s="191"/>
      <c r="G107" s="191"/>
      <c r="H107" s="191"/>
      <c r="I107" s="192"/>
      <c r="J107" s="190"/>
      <c r="K107" s="191"/>
      <c r="L107" s="191"/>
      <c r="M107" s="192"/>
    </row>
    <row r="108" spans="2:13" x14ac:dyDescent="0.25">
      <c r="B108" s="161" t="s">
        <v>321</v>
      </c>
      <c r="C108" s="161" t="s">
        <v>322</v>
      </c>
      <c r="D108" s="193"/>
      <c r="E108" s="194"/>
      <c r="F108" s="194"/>
      <c r="G108" s="194"/>
      <c r="H108" s="194"/>
      <c r="I108" s="195"/>
      <c r="J108" s="193">
        <v>2</v>
      </c>
      <c r="K108" s="194"/>
      <c r="L108" s="194"/>
      <c r="M108" s="195"/>
    </row>
    <row r="109" spans="2:13" x14ac:dyDescent="0.25">
      <c r="B109" s="162" t="s">
        <v>323</v>
      </c>
      <c r="C109" s="162" t="s">
        <v>324</v>
      </c>
      <c r="D109" s="190"/>
      <c r="E109" s="191"/>
      <c r="F109" s="191"/>
      <c r="G109" s="191"/>
      <c r="H109" s="191"/>
      <c r="I109" s="192"/>
      <c r="J109" s="190"/>
      <c r="K109" s="191"/>
      <c r="L109" s="191">
        <v>1</v>
      </c>
      <c r="M109" s="192"/>
    </row>
    <row r="110" spans="2:13" x14ac:dyDescent="0.25">
      <c r="B110" s="161" t="s">
        <v>325</v>
      </c>
      <c r="C110" s="161" t="s">
        <v>326</v>
      </c>
      <c r="D110" s="193"/>
      <c r="E110" s="194"/>
      <c r="F110" s="194"/>
      <c r="G110" s="194"/>
      <c r="H110" s="194"/>
      <c r="I110" s="195"/>
      <c r="J110" s="193">
        <v>2</v>
      </c>
      <c r="K110" s="194"/>
      <c r="L110" s="194"/>
      <c r="M110" s="195"/>
    </row>
    <row r="111" spans="2:13" x14ac:dyDescent="0.25">
      <c r="B111" s="162" t="s">
        <v>41</v>
      </c>
      <c r="C111" s="162" t="s">
        <v>42</v>
      </c>
      <c r="D111" s="190">
        <v>3</v>
      </c>
      <c r="E111" s="191">
        <v>2</v>
      </c>
      <c r="F111" s="191"/>
      <c r="G111" s="191">
        <v>1</v>
      </c>
      <c r="H111" s="191"/>
      <c r="I111" s="192">
        <v>1</v>
      </c>
      <c r="J111" s="190"/>
      <c r="K111" s="191"/>
      <c r="L111" s="191">
        <v>2</v>
      </c>
      <c r="M111" s="192"/>
    </row>
    <row r="112" spans="2:13" x14ac:dyDescent="0.25">
      <c r="B112" s="161" t="s">
        <v>327</v>
      </c>
      <c r="C112" s="161" t="s">
        <v>328</v>
      </c>
      <c r="D112" s="193"/>
      <c r="E112" s="194"/>
      <c r="F112" s="194"/>
      <c r="G112" s="194"/>
      <c r="H112" s="194"/>
      <c r="I112" s="195"/>
      <c r="J112" s="193"/>
      <c r="K112" s="194"/>
      <c r="L112" s="194">
        <v>2</v>
      </c>
      <c r="M112" s="195"/>
    </row>
    <row r="113" spans="2:13" x14ac:dyDescent="0.25">
      <c r="B113" s="162" t="s">
        <v>329</v>
      </c>
      <c r="C113" s="162" t="s">
        <v>330</v>
      </c>
      <c r="D113" s="190"/>
      <c r="E113" s="191"/>
      <c r="F113" s="191"/>
      <c r="G113" s="191"/>
      <c r="H113" s="191"/>
      <c r="I113" s="192"/>
      <c r="J113" s="190">
        <v>2</v>
      </c>
      <c r="K113" s="191"/>
      <c r="L113" s="191"/>
      <c r="M113" s="192"/>
    </row>
    <row r="114" spans="2:13" x14ac:dyDescent="0.25">
      <c r="B114" s="161" t="s">
        <v>331</v>
      </c>
      <c r="C114" s="161" t="s">
        <v>332</v>
      </c>
      <c r="D114" s="193"/>
      <c r="E114" s="194"/>
      <c r="F114" s="194"/>
      <c r="G114" s="194"/>
      <c r="H114" s="194"/>
      <c r="I114" s="195"/>
      <c r="J114" s="193"/>
      <c r="K114" s="194"/>
      <c r="L114" s="194">
        <v>2</v>
      </c>
      <c r="M114" s="195"/>
    </row>
    <row r="115" spans="2:13" x14ac:dyDescent="0.25">
      <c r="B115" s="162" t="s">
        <v>906</v>
      </c>
      <c r="C115" s="162" t="s">
        <v>907</v>
      </c>
      <c r="D115" s="190"/>
      <c r="E115" s="191">
        <v>1</v>
      </c>
      <c r="F115" s="191"/>
      <c r="G115" s="191"/>
      <c r="H115" s="191">
        <v>1</v>
      </c>
      <c r="I115" s="192"/>
      <c r="J115" s="190"/>
      <c r="K115" s="191"/>
      <c r="L115" s="191"/>
      <c r="M115" s="192"/>
    </row>
    <row r="116" spans="2:13" x14ac:dyDescent="0.25">
      <c r="B116" s="161" t="s">
        <v>333</v>
      </c>
      <c r="C116" s="161" t="s">
        <v>334</v>
      </c>
      <c r="D116" s="193"/>
      <c r="E116" s="194"/>
      <c r="F116" s="194"/>
      <c r="G116" s="194"/>
      <c r="H116" s="194"/>
      <c r="I116" s="195"/>
      <c r="J116" s="193">
        <v>1</v>
      </c>
      <c r="K116" s="194"/>
      <c r="L116" s="194"/>
      <c r="M116" s="195"/>
    </row>
    <row r="117" spans="2:13" x14ac:dyDescent="0.25">
      <c r="B117" s="162" t="s">
        <v>335</v>
      </c>
      <c r="C117" s="162" t="s">
        <v>336</v>
      </c>
      <c r="D117" s="190"/>
      <c r="E117" s="191">
        <v>3</v>
      </c>
      <c r="F117" s="191"/>
      <c r="G117" s="191"/>
      <c r="H117" s="191">
        <v>2</v>
      </c>
      <c r="I117" s="192">
        <v>2</v>
      </c>
      <c r="J117" s="190"/>
      <c r="K117" s="191"/>
      <c r="L117" s="191">
        <v>4</v>
      </c>
      <c r="M117" s="192"/>
    </row>
    <row r="118" spans="2:13" x14ac:dyDescent="0.25">
      <c r="B118" s="161" t="s">
        <v>337</v>
      </c>
      <c r="C118" s="161" t="s">
        <v>338</v>
      </c>
      <c r="D118" s="193"/>
      <c r="E118" s="194"/>
      <c r="F118" s="194"/>
      <c r="G118" s="194"/>
      <c r="H118" s="194"/>
      <c r="I118" s="195"/>
      <c r="J118" s="193">
        <v>1</v>
      </c>
      <c r="K118" s="194"/>
      <c r="L118" s="194"/>
      <c r="M118" s="195"/>
    </row>
    <row r="119" spans="2:13" x14ac:dyDescent="0.25">
      <c r="B119" s="162" t="s">
        <v>43</v>
      </c>
      <c r="C119" s="162" t="s">
        <v>44</v>
      </c>
      <c r="D119" s="190"/>
      <c r="E119" s="191"/>
      <c r="F119" s="191"/>
      <c r="G119" s="191"/>
      <c r="H119" s="191"/>
      <c r="I119" s="192"/>
      <c r="J119" s="190">
        <v>2</v>
      </c>
      <c r="K119" s="191"/>
      <c r="L119" s="191">
        <v>3</v>
      </c>
      <c r="M119" s="192"/>
    </row>
    <row r="120" spans="2:13" x14ac:dyDescent="0.25">
      <c r="B120" s="161" t="s">
        <v>45</v>
      </c>
      <c r="C120" s="161" t="s">
        <v>46</v>
      </c>
      <c r="D120" s="193"/>
      <c r="E120" s="194"/>
      <c r="F120" s="194"/>
      <c r="G120" s="194"/>
      <c r="H120" s="194"/>
      <c r="I120" s="195"/>
      <c r="J120" s="193"/>
      <c r="K120" s="194"/>
      <c r="L120" s="194"/>
      <c r="M120" s="195">
        <v>4</v>
      </c>
    </row>
    <row r="121" spans="2:13" x14ac:dyDescent="0.25">
      <c r="B121" s="162" t="s">
        <v>339</v>
      </c>
      <c r="C121" s="162" t="s">
        <v>340</v>
      </c>
      <c r="D121" s="190"/>
      <c r="E121" s="191"/>
      <c r="F121" s="191"/>
      <c r="G121" s="191"/>
      <c r="H121" s="191"/>
      <c r="I121" s="192"/>
      <c r="J121" s="190"/>
      <c r="K121" s="191">
        <v>2</v>
      </c>
      <c r="L121" s="191"/>
      <c r="M121" s="192"/>
    </row>
    <row r="122" spans="2:13" x14ac:dyDescent="0.25">
      <c r="B122" s="161" t="s">
        <v>341</v>
      </c>
      <c r="C122" s="161" t="s">
        <v>342</v>
      </c>
      <c r="D122" s="193"/>
      <c r="E122" s="194"/>
      <c r="F122" s="194"/>
      <c r="G122" s="194"/>
      <c r="H122" s="194"/>
      <c r="I122" s="195"/>
      <c r="J122" s="193">
        <v>2</v>
      </c>
      <c r="K122" s="194"/>
      <c r="L122" s="194">
        <v>3</v>
      </c>
      <c r="M122" s="195"/>
    </row>
    <row r="123" spans="2:13" x14ac:dyDescent="0.25">
      <c r="B123" s="162" t="s">
        <v>343</v>
      </c>
      <c r="C123" s="162" t="s">
        <v>344</v>
      </c>
      <c r="D123" s="190"/>
      <c r="E123" s="191"/>
      <c r="F123" s="191"/>
      <c r="G123" s="191"/>
      <c r="H123" s="191"/>
      <c r="I123" s="192"/>
      <c r="J123" s="190">
        <v>2</v>
      </c>
      <c r="K123" s="191"/>
      <c r="L123" s="191"/>
      <c r="M123" s="192"/>
    </row>
    <row r="124" spans="2:13" x14ac:dyDescent="0.25">
      <c r="B124" s="161" t="s">
        <v>47</v>
      </c>
      <c r="C124" s="161" t="s">
        <v>48</v>
      </c>
      <c r="D124" s="193">
        <v>5</v>
      </c>
      <c r="E124" s="194">
        <v>3</v>
      </c>
      <c r="F124" s="194">
        <v>3</v>
      </c>
      <c r="G124" s="194">
        <v>2</v>
      </c>
      <c r="H124" s="194">
        <v>2</v>
      </c>
      <c r="I124" s="195">
        <v>2</v>
      </c>
      <c r="J124" s="193"/>
      <c r="K124" s="194"/>
      <c r="L124" s="194"/>
      <c r="M124" s="195"/>
    </row>
    <row r="125" spans="2:13" x14ac:dyDescent="0.25">
      <c r="B125" s="162" t="s">
        <v>49</v>
      </c>
      <c r="C125" s="162" t="s">
        <v>50</v>
      </c>
      <c r="D125" s="190">
        <v>3</v>
      </c>
      <c r="E125" s="191">
        <v>3</v>
      </c>
      <c r="F125" s="191">
        <v>3</v>
      </c>
      <c r="G125" s="191">
        <v>2</v>
      </c>
      <c r="H125" s="191">
        <v>2</v>
      </c>
      <c r="I125" s="192">
        <v>2</v>
      </c>
      <c r="J125" s="190"/>
      <c r="K125" s="191"/>
      <c r="L125" s="191"/>
      <c r="M125" s="192"/>
    </row>
    <row r="126" spans="2:13" x14ac:dyDescent="0.25">
      <c r="B126" s="161" t="s">
        <v>51</v>
      </c>
      <c r="C126" s="161" t="s">
        <v>52</v>
      </c>
      <c r="D126" s="193"/>
      <c r="E126" s="194"/>
      <c r="F126" s="194"/>
      <c r="G126" s="194"/>
      <c r="H126" s="194"/>
      <c r="I126" s="195"/>
      <c r="J126" s="193"/>
      <c r="K126" s="194"/>
      <c r="L126" s="194"/>
      <c r="M126" s="195">
        <v>4</v>
      </c>
    </row>
    <row r="127" spans="2:13" x14ac:dyDescent="0.25">
      <c r="B127" s="162" t="s">
        <v>53</v>
      </c>
      <c r="C127" s="162" t="s">
        <v>54</v>
      </c>
      <c r="D127" s="190">
        <v>3</v>
      </c>
      <c r="E127" s="191">
        <v>3</v>
      </c>
      <c r="F127" s="191">
        <v>3</v>
      </c>
      <c r="G127" s="191"/>
      <c r="H127" s="191"/>
      <c r="I127" s="192"/>
      <c r="J127" s="190"/>
      <c r="K127" s="191"/>
      <c r="L127" s="191"/>
      <c r="M127" s="192"/>
    </row>
    <row r="128" spans="2:13" x14ac:dyDescent="0.25">
      <c r="B128" s="161" t="s">
        <v>55</v>
      </c>
      <c r="C128" s="161" t="s">
        <v>56</v>
      </c>
      <c r="D128" s="193">
        <v>5</v>
      </c>
      <c r="E128" s="194">
        <v>3</v>
      </c>
      <c r="F128" s="194">
        <v>3</v>
      </c>
      <c r="G128" s="194">
        <v>3</v>
      </c>
      <c r="H128" s="194">
        <v>3</v>
      </c>
      <c r="I128" s="195">
        <v>2</v>
      </c>
      <c r="J128" s="193"/>
      <c r="K128" s="194"/>
      <c r="L128" s="194"/>
      <c r="M128" s="195"/>
    </row>
    <row r="129" spans="2:13" x14ac:dyDescent="0.25">
      <c r="B129" s="162" t="s">
        <v>345</v>
      </c>
      <c r="C129" s="162" t="s">
        <v>346</v>
      </c>
      <c r="D129" s="190"/>
      <c r="E129" s="191"/>
      <c r="F129" s="191"/>
      <c r="G129" s="191"/>
      <c r="H129" s="191"/>
      <c r="I129" s="192"/>
      <c r="J129" s="190"/>
      <c r="K129" s="191">
        <v>2</v>
      </c>
      <c r="L129" s="191"/>
      <c r="M129" s="192"/>
    </row>
    <row r="130" spans="2:13" x14ac:dyDescent="0.25">
      <c r="B130" s="161" t="s">
        <v>347</v>
      </c>
      <c r="C130" s="161" t="s">
        <v>348</v>
      </c>
      <c r="D130" s="193"/>
      <c r="E130" s="194"/>
      <c r="F130" s="194"/>
      <c r="G130" s="194"/>
      <c r="H130" s="194"/>
      <c r="I130" s="195"/>
      <c r="J130" s="193">
        <v>1</v>
      </c>
      <c r="K130" s="194"/>
      <c r="L130" s="194">
        <v>3</v>
      </c>
      <c r="M130" s="195"/>
    </row>
    <row r="131" spans="2:13" x14ac:dyDescent="0.25">
      <c r="B131" s="162" t="s">
        <v>57</v>
      </c>
      <c r="C131" s="162" t="s">
        <v>58</v>
      </c>
      <c r="D131" s="190"/>
      <c r="E131" s="191"/>
      <c r="F131" s="191"/>
      <c r="G131" s="191"/>
      <c r="H131" s="191"/>
      <c r="I131" s="192"/>
      <c r="J131" s="190"/>
      <c r="K131" s="191"/>
      <c r="L131" s="191"/>
      <c r="M131" s="192">
        <v>4</v>
      </c>
    </row>
    <row r="132" spans="2:13" x14ac:dyDescent="0.25">
      <c r="B132" s="161" t="s">
        <v>59</v>
      </c>
      <c r="C132" s="161" t="s">
        <v>60</v>
      </c>
      <c r="D132" s="193">
        <v>3</v>
      </c>
      <c r="E132" s="194">
        <v>1</v>
      </c>
      <c r="F132" s="194"/>
      <c r="G132" s="194"/>
      <c r="H132" s="194"/>
      <c r="I132" s="195">
        <v>1</v>
      </c>
      <c r="J132" s="193"/>
      <c r="K132" s="194"/>
      <c r="L132" s="194">
        <v>3</v>
      </c>
      <c r="M132" s="195"/>
    </row>
    <row r="133" spans="2:13" x14ac:dyDescent="0.25">
      <c r="B133" s="162" t="s">
        <v>349</v>
      </c>
      <c r="C133" s="162" t="s">
        <v>350</v>
      </c>
      <c r="D133" s="190"/>
      <c r="E133" s="191"/>
      <c r="F133" s="191"/>
      <c r="G133" s="191"/>
      <c r="H133" s="191"/>
      <c r="I133" s="192"/>
      <c r="J133" s="190">
        <v>2</v>
      </c>
      <c r="K133" s="191"/>
      <c r="L133" s="191"/>
      <c r="M133" s="192"/>
    </row>
    <row r="134" spans="2:13" x14ac:dyDescent="0.25">
      <c r="B134" s="161" t="s">
        <v>878</v>
      </c>
      <c r="C134" s="161" t="s">
        <v>879</v>
      </c>
      <c r="D134" s="193"/>
      <c r="E134" s="194"/>
      <c r="F134" s="194">
        <v>1</v>
      </c>
      <c r="G134" s="194"/>
      <c r="H134" s="194"/>
      <c r="I134" s="195"/>
      <c r="J134" s="193"/>
      <c r="K134" s="194"/>
      <c r="L134" s="194"/>
      <c r="M134" s="195"/>
    </row>
    <row r="135" spans="2:13" x14ac:dyDescent="0.25">
      <c r="B135" s="162" t="s">
        <v>973</v>
      </c>
      <c r="C135" s="162" t="s">
        <v>152</v>
      </c>
      <c r="D135" s="190"/>
      <c r="E135" s="191"/>
      <c r="F135" s="191">
        <v>1</v>
      </c>
      <c r="G135" s="191"/>
      <c r="H135" s="191">
        <v>1</v>
      </c>
      <c r="I135" s="192"/>
      <c r="J135" s="190"/>
      <c r="K135" s="191"/>
      <c r="L135" s="191"/>
      <c r="M135" s="192"/>
    </row>
    <row r="136" spans="2:13" x14ac:dyDescent="0.25">
      <c r="B136" s="161" t="s">
        <v>351</v>
      </c>
      <c r="C136" s="161" t="s">
        <v>352</v>
      </c>
      <c r="D136" s="193">
        <v>5</v>
      </c>
      <c r="E136" s="194"/>
      <c r="F136" s="194"/>
      <c r="G136" s="194"/>
      <c r="H136" s="194"/>
      <c r="I136" s="195"/>
      <c r="J136" s="193"/>
      <c r="K136" s="194"/>
      <c r="L136" s="194">
        <v>3</v>
      </c>
      <c r="M136" s="195"/>
    </row>
    <row r="137" spans="2:13" x14ac:dyDescent="0.25">
      <c r="B137" s="162" t="s">
        <v>353</v>
      </c>
      <c r="C137" s="162" t="s">
        <v>354</v>
      </c>
      <c r="D137" s="190"/>
      <c r="E137" s="191"/>
      <c r="F137" s="191"/>
      <c r="G137" s="191"/>
      <c r="H137" s="191"/>
      <c r="I137" s="192"/>
      <c r="J137" s="190">
        <v>4</v>
      </c>
      <c r="K137" s="191"/>
      <c r="L137" s="191"/>
      <c r="M137" s="192"/>
    </row>
    <row r="138" spans="2:13" x14ac:dyDescent="0.25">
      <c r="B138" s="161" t="s">
        <v>61</v>
      </c>
      <c r="C138" s="161" t="s">
        <v>62</v>
      </c>
      <c r="D138" s="193"/>
      <c r="E138" s="194">
        <v>4</v>
      </c>
      <c r="F138" s="194"/>
      <c r="G138" s="194"/>
      <c r="H138" s="194"/>
      <c r="I138" s="195"/>
      <c r="J138" s="193"/>
      <c r="K138" s="194"/>
      <c r="L138" s="194"/>
      <c r="M138" s="195">
        <v>5</v>
      </c>
    </row>
    <row r="139" spans="2:13" x14ac:dyDescent="0.25">
      <c r="B139" s="162" t="s">
        <v>355</v>
      </c>
      <c r="C139" s="162" t="s">
        <v>356</v>
      </c>
      <c r="D139" s="190"/>
      <c r="E139" s="191"/>
      <c r="F139" s="191"/>
      <c r="G139" s="191"/>
      <c r="H139" s="191"/>
      <c r="I139" s="192"/>
      <c r="J139" s="190">
        <v>4</v>
      </c>
      <c r="K139" s="191"/>
      <c r="L139" s="191"/>
      <c r="M139" s="192"/>
    </row>
    <row r="140" spans="2:13" x14ac:dyDescent="0.25">
      <c r="B140" s="161" t="s">
        <v>357</v>
      </c>
      <c r="C140" s="161" t="s">
        <v>358</v>
      </c>
      <c r="D140" s="193"/>
      <c r="E140" s="194"/>
      <c r="F140" s="194"/>
      <c r="G140" s="194"/>
      <c r="H140" s="194"/>
      <c r="I140" s="195"/>
      <c r="J140" s="193"/>
      <c r="K140" s="194">
        <v>2</v>
      </c>
      <c r="L140" s="194"/>
      <c r="M140" s="195"/>
    </row>
    <row r="141" spans="2:13" x14ac:dyDescent="0.25">
      <c r="B141" s="162" t="s">
        <v>359</v>
      </c>
      <c r="C141" s="162" t="s">
        <v>360</v>
      </c>
      <c r="D141" s="190"/>
      <c r="E141" s="191"/>
      <c r="F141" s="191"/>
      <c r="G141" s="191"/>
      <c r="H141" s="191"/>
      <c r="I141" s="192"/>
      <c r="J141" s="190"/>
      <c r="K141" s="191"/>
      <c r="L141" s="191">
        <v>3</v>
      </c>
      <c r="M141" s="192"/>
    </row>
    <row r="142" spans="2:13" x14ac:dyDescent="0.25">
      <c r="B142" s="161" t="s">
        <v>947</v>
      </c>
      <c r="C142" s="161" t="s">
        <v>948</v>
      </c>
      <c r="D142" s="193"/>
      <c r="E142" s="194">
        <v>4</v>
      </c>
      <c r="F142" s="194">
        <v>3</v>
      </c>
      <c r="G142" s="194">
        <v>2</v>
      </c>
      <c r="H142" s="194">
        <v>3</v>
      </c>
      <c r="I142" s="195">
        <v>3</v>
      </c>
      <c r="J142" s="193"/>
      <c r="K142" s="194"/>
      <c r="L142" s="194"/>
      <c r="M142" s="195"/>
    </row>
    <row r="143" spans="2:13" x14ac:dyDescent="0.25">
      <c r="B143" s="162" t="s">
        <v>361</v>
      </c>
      <c r="C143" s="162" t="s">
        <v>362</v>
      </c>
      <c r="D143" s="190"/>
      <c r="E143" s="191"/>
      <c r="F143" s="191"/>
      <c r="G143" s="191"/>
      <c r="H143" s="191"/>
      <c r="I143" s="192"/>
      <c r="J143" s="190"/>
      <c r="K143" s="191"/>
      <c r="L143" s="191">
        <v>2</v>
      </c>
      <c r="M143" s="192"/>
    </row>
    <row r="144" spans="2:13" x14ac:dyDescent="0.25">
      <c r="B144" s="161" t="s">
        <v>63</v>
      </c>
      <c r="C144" s="161" t="s">
        <v>64</v>
      </c>
      <c r="D144" s="193">
        <v>1</v>
      </c>
      <c r="E144" s="194"/>
      <c r="F144" s="194">
        <v>1</v>
      </c>
      <c r="G144" s="194">
        <v>2</v>
      </c>
      <c r="H144" s="194"/>
      <c r="I144" s="195"/>
      <c r="J144" s="193"/>
      <c r="K144" s="194"/>
      <c r="L144" s="194"/>
      <c r="M144" s="195"/>
    </row>
    <row r="145" spans="2:13" x14ac:dyDescent="0.25">
      <c r="B145" s="162" t="s">
        <v>910</v>
      </c>
      <c r="C145" s="162" t="s">
        <v>911</v>
      </c>
      <c r="D145" s="190">
        <v>3</v>
      </c>
      <c r="E145" s="191"/>
      <c r="F145" s="191"/>
      <c r="G145" s="191"/>
      <c r="H145" s="191">
        <v>1</v>
      </c>
      <c r="I145" s="192">
        <v>2</v>
      </c>
      <c r="J145" s="190"/>
      <c r="K145" s="191"/>
      <c r="L145" s="191"/>
      <c r="M145" s="192"/>
    </row>
    <row r="146" spans="2:13" x14ac:dyDescent="0.25">
      <c r="B146" s="161" t="s">
        <v>363</v>
      </c>
      <c r="C146" s="161" t="s">
        <v>364</v>
      </c>
      <c r="D146" s="193"/>
      <c r="E146" s="194"/>
      <c r="F146" s="194"/>
      <c r="G146" s="194"/>
      <c r="H146" s="194"/>
      <c r="I146" s="195"/>
      <c r="J146" s="193">
        <v>1</v>
      </c>
      <c r="K146" s="194"/>
      <c r="L146" s="194"/>
      <c r="M146" s="195"/>
    </row>
    <row r="147" spans="2:13" x14ac:dyDescent="0.25">
      <c r="B147" s="162" t="s">
        <v>876</v>
      </c>
      <c r="C147" s="162" t="s">
        <v>877</v>
      </c>
      <c r="D147" s="190"/>
      <c r="E147" s="191">
        <v>2</v>
      </c>
      <c r="F147" s="191">
        <v>1</v>
      </c>
      <c r="G147" s="191"/>
      <c r="H147" s="191"/>
      <c r="I147" s="192"/>
      <c r="J147" s="190"/>
      <c r="K147" s="191"/>
      <c r="L147" s="191"/>
      <c r="M147" s="192"/>
    </row>
    <row r="148" spans="2:13" x14ac:dyDescent="0.25">
      <c r="B148" s="161" t="s">
        <v>365</v>
      </c>
      <c r="C148" s="161" t="s">
        <v>366</v>
      </c>
      <c r="D148" s="193"/>
      <c r="E148" s="194"/>
      <c r="F148" s="194"/>
      <c r="G148" s="194"/>
      <c r="H148" s="194"/>
      <c r="I148" s="195"/>
      <c r="J148" s="193">
        <v>3</v>
      </c>
      <c r="K148" s="194"/>
      <c r="L148" s="194"/>
      <c r="M148" s="195"/>
    </row>
    <row r="149" spans="2:13" x14ac:dyDescent="0.25">
      <c r="B149" s="162" t="s">
        <v>65</v>
      </c>
      <c r="C149" s="162" t="s">
        <v>66</v>
      </c>
      <c r="D149" s="190">
        <v>1</v>
      </c>
      <c r="E149" s="191">
        <v>2</v>
      </c>
      <c r="F149" s="191"/>
      <c r="G149" s="191"/>
      <c r="H149" s="191">
        <v>3</v>
      </c>
      <c r="I149" s="192">
        <v>2</v>
      </c>
      <c r="J149" s="190">
        <v>2</v>
      </c>
      <c r="K149" s="191"/>
      <c r="L149" s="191">
        <v>4</v>
      </c>
      <c r="M149" s="192"/>
    </row>
    <row r="150" spans="2:13" x14ac:dyDescent="0.25">
      <c r="B150" s="161" t="s">
        <v>934</v>
      </c>
      <c r="C150" s="161" t="s">
        <v>935</v>
      </c>
      <c r="D150" s="193"/>
      <c r="E150" s="194"/>
      <c r="F150" s="194"/>
      <c r="G150" s="194"/>
      <c r="H150" s="194">
        <v>1</v>
      </c>
      <c r="I150" s="195"/>
      <c r="J150" s="193"/>
      <c r="K150" s="194"/>
      <c r="L150" s="194"/>
      <c r="M150" s="195"/>
    </row>
    <row r="151" spans="2:13" x14ac:dyDescent="0.25">
      <c r="B151" s="162" t="s">
        <v>367</v>
      </c>
      <c r="C151" s="162" t="s">
        <v>368</v>
      </c>
      <c r="D151" s="190"/>
      <c r="E151" s="191"/>
      <c r="F151" s="191"/>
      <c r="G151" s="191"/>
      <c r="H151" s="191"/>
      <c r="I151" s="192"/>
      <c r="J151" s="190">
        <v>1</v>
      </c>
      <c r="K151" s="191"/>
      <c r="L151" s="191"/>
      <c r="M151" s="192"/>
    </row>
    <row r="152" spans="2:13" x14ac:dyDescent="0.25">
      <c r="B152" s="161" t="s">
        <v>67</v>
      </c>
      <c r="C152" s="161" t="s">
        <v>68</v>
      </c>
      <c r="D152" s="193"/>
      <c r="E152" s="194">
        <v>2</v>
      </c>
      <c r="F152" s="194">
        <v>2</v>
      </c>
      <c r="G152" s="194"/>
      <c r="H152" s="194"/>
      <c r="I152" s="195">
        <v>1</v>
      </c>
      <c r="J152" s="193"/>
      <c r="K152" s="194"/>
      <c r="L152" s="194"/>
      <c r="M152" s="195"/>
    </row>
    <row r="153" spans="2:13" x14ac:dyDescent="0.25">
      <c r="B153" s="162" t="s">
        <v>69</v>
      </c>
      <c r="C153" s="162" t="s">
        <v>70</v>
      </c>
      <c r="D153" s="190"/>
      <c r="E153" s="191"/>
      <c r="F153" s="191"/>
      <c r="G153" s="191"/>
      <c r="H153" s="191"/>
      <c r="I153" s="192"/>
      <c r="J153" s="190"/>
      <c r="K153" s="191"/>
      <c r="L153" s="191"/>
      <c r="M153" s="192">
        <v>3</v>
      </c>
    </row>
    <row r="154" spans="2:13" x14ac:dyDescent="0.25">
      <c r="B154" s="161" t="s">
        <v>908</v>
      </c>
      <c r="C154" s="161" t="s">
        <v>909</v>
      </c>
      <c r="D154" s="193"/>
      <c r="E154" s="194"/>
      <c r="F154" s="194">
        <v>2</v>
      </c>
      <c r="G154" s="194"/>
      <c r="H154" s="194">
        <v>2</v>
      </c>
      <c r="I154" s="195"/>
      <c r="J154" s="193"/>
      <c r="K154" s="194"/>
      <c r="L154" s="194"/>
      <c r="M154" s="195"/>
    </row>
    <row r="155" spans="2:13" x14ac:dyDescent="0.25">
      <c r="B155" s="162" t="s">
        <v>71</v>
      </c>
      <c r="C155" s="162" t="s">
        <v>72</v>
      </c>
      <c r="D155" s="190"/>
      <c r="E155" s="191"/>
      <c r="F155" s="191"/>
      <c r="G155" s="191"/>
      <c r="H155" s="191"/>
      <c r="I155" s="192">
        <v>3</v>
      </c>
      <c r="J155" s="190"/>
      <c r="K155" s="191"/>
      <c r="L155" s="191"/>
      <c r="M155" s="192"/>
    </row>
    <row r="156" spans="2:13" x14ac:dyDescent="0.25">
      <c r="B156" s="161" t="s">
        <v>864</v>
      </c>
      <c r="C156" s="161" t="s">
        <v>865</v>
      </c>
      <c r="D156" s="193"/>
      <c r="E156" s="194">
        <v>2</v>
      </c>
      <c r="F156" s="194"/>
      <c r="G156" s="194"/>
      <c r="H156" s="194"/>
      <c r="I156" s="195"/>
      <c r="J156" s="193"/>
      <c r="K156" s="194"/>
      <c r="L156" s="194"/>
      <c r="M156" s="195"/>
    </row>
    <row r="157" spans="2:13" x14ac:dyDescent="0.25">
      <c r="B157" s="162" t="s">
        <v>369</v>
      </c>
      <c r="C157" s="162" t="s">
        <v>370</v>
      </c>
      <c r="D157" s="190"/>
      <c r="E157" s="191"/>
      <c r="F157" s="191"/>
      <c r="G157" s="191"/>
      <c r="H157" s="191"/>
      <c r="I157" s="192"/>
      <c r="J157" s="190">
        <v>1</v>
      </c>
      <c r="K157" s="191"/>
      <c r="L157" s="191">
        <v>1</v>
      </c>
      <c r="M157" s="192"/>
    </row>
    <row r="158" spans="2:13" x14ac:dyDescent="0.25">
      <c r="B158" s="161" t="s">
        <v>926</v>
      </c>
      <c r="C158" s="161" t="s">
        <v>927</v>
      </c>
      <c r="D158" s="193">
        <v>1</v>
      </c>
      <c r="E158" s="194">
        <v>2</v>
      </c>
      <c r="F158" s="194">
        <v>2</v>
      </c>
      <c r="G158" s="194"/>
      <c r="H158" s="194">
        <v>3</v>
      </c>
      <c r="I158" s="195">
        <v>1</v>
      </c>
      <c r="J158" s="193"/>
      <c r="K158" s="194"/>
      <c r="L158" s="194"/>
      <c r="M158" s="195"/>
    </row>
    <row r="159" spans="2:13" x14ac:dyDescent="0.25">
      <c r="B159" s="162" t="s">
        <v>373</v>
      </c>
      <c r="C159" s="162" t="s">
        <v>374</v>
      </c>
      <c r="D159" s="190">
        <v>1</v>
      </c>
      <c r="E159" s="191">
        <v>3</v>
      </c>
      <c r="F159" s="191"/>
      <c r="G159" s="191">
        <v>2</v>
      </c>
      <c r="H159" s="191">
        <v>2</v>
      </c>
      <c r="I159" s="192"/>
      <c r="J159" s="190">
        <v>1</v>
      </c>
      <c r="K159" s="191"/>
      <c r="L159" s="191">
        <v>1</v>
      </c>
      <c r="M159" s="192"/>
    </row>
    <row r="160" spans="2:13" x14ac:dyDescent="0.25">
      <c r="B160" s="161" t="s">
        <v>375</v>
      </c>
      <c r="C160" s="161" t="s">
        <v>376</v>
      </c>
      <c r="D160" s="193"/>
      <c r="E160" s="194"/>
      <c r="F160" s="194"/>
      <c r="G160" s="194"/>
      <c r="H160" s="194"/>
      <c r="I160" s="195"/>
      <c r="J160" s="193">
        <v>2</v>
      </c>
      <c r="K160" s="194"/>
      <c r="L160" s="194"/>
      <c r="M160" s="195"/>
    </row>
    <row r="161" spans="2:13" x14ac:dyDescent="0.25">
      <c r="B161" s="162" t="s">
        <v>73</v>
      </c>
      <c r="C161" s="162" t="s">
        <v>74</v>
      </c>
      <c r="D161" s="190">
        <v>4</v>
      </c>
      <c r="E161" s="191">
        <v>4</v>
      </c>
      <c r="F161" s="191">
        <v>3</v>
      </c>
      <c r="G161" s="191">
        <v>3</v>
      </c>
      <c r="H161" s="191">
        <v>3</v>
      </c>
      <c r="I161" s="192">
        <v>3</v>
      </c>
      <c r="J161" s="190"/>
      <c r="K161" s="191"/>
      <c r="L161" s="191">
        <v>2</v>
      </c>
      <c r="M161" s="192"/>
    </row>
    <row r="162" spans="2:13" x14ac:dyDescent="0.25">
      <c r="B162" s="161" t="s">
        <v>377</v>
      </c>
      <c r="C162" s="161" t="s">
        <v>378</v>
      </c>
      <c r="D162" s="193"/>
      <c r="E162" s="194"/>
      <c r="F162" s="194"/>
      <c r="G162" s="194"/>
      <c r="H162" s="194"/>
      <c r="I162" s="195"/>
      <c r="J162" s="193">
        <v>2</v>
      </c>
      <c r="K162" s="194"/>
      <c r="L162" s="194"/>
      <c r="M162" s="195"/>
    </row>
    <row r="163" spans="2:13" x14ac:dyDescent="0.25">
      <c r="B163" s="162" t="s">
        <v>75</v>
      </c>
      <c r="C163" s="162" t="s">
        <v>76</v>
      </c>
      <c r="D163" s="190"/>
      <c r="E163" s="191"/>
      <c r="F163" s="191"/>
      <c r="G163" s="191">
        <v>1</v>
      </c>
      <c r="H163" s="191"/>
      <c r="I163" s="192"/>
      <c r="J163" s="190"/>
      <c r="K163" s="191"/>
      <c r="L163" s="191"/>
      <c r="M163" s="192">
        <v>2</v>
      </c>
    </row>
    <row r="164" spans="2:13" x14ac:dyDescent="0.25">
      <c r="B164" s="161" t="s">
        <v>932</v>
      </c>
      <c r="C164" s="161" t="s">
        <v>933</v>
      </c>
      <c r="D164" s="193"/>
      <c r="E164" s="194"/>
      <c r="F164" s="194">
        <v>2</v>
      </c>
      <c r="G164" s="194"/>
      <c r="H164" s="194">
        <v>2</v>
      </c>
      <c r="I164" s="195">
        <v>1</v>
      </c>
      <c r="J164" s="193"/>
      <c r="K164" s="194"/>
      <c r="L164" s="194"/>
      <c r="M164" s="195"/>
    </row>
    <row r="165" spans="2:13" x14ac:dyDescent="0.25">
      <c r="B165" s="162" t="s">
        <v>379</v>
      </c>
      <c r="C165" s="162" t="s">
        <v>380</v>
      </c>
      <c r="D165" s="190"/>
      <c r="E165" s="191"/>
      <c r="F165" s="191"/>
      <c r="G165" s="191"/>
      <c r="H165" s="191"/>
      <c r="I165" s="192"/>
      <c r="J165" s="190"/>
      <c r="K165" s="191"/>
      <c r="L165" s="191">
        <v>1</v>
      </c>
      <c r="M165" s="192"/>
    </row>
    <row r="166" spans="2:13" x14ac:dyDescent="0.25">
      <c r="B166" s="161" t="s">
        <v>381</v>
      </c>
      <c r="C166" s="161" t="s">
        <v>382</v>
      </c>
      <c r="D166" s="193"/>
      <c r="E166" s="194"/>
      <c r="F166" s="194"/>
      <c r="G166" s="194"/>
      <c r="H166" s="194"/>
      <c r="I166" s="195"/>
      <c r="J166" s="193"/>
      <c r="K166" s="194"/>
      <c r="L166" s="194">
        <v>1</v>
      </c>
      <c r="M166" s="195"/>
    </row>
    <row r="167" spans="2:13" x14ac:dyDescent="0.25">
      <c r="B167" s="162" t="s">
        <v>898</v>
      </c>
      <c r="C167" s="162" t="s">
        <v>899</v>
      </c>
      <c r="D167" s="190"/>
      <c r="E167" s="191"/>
      <c r="F167" s="191"/>
      <c r="G167" s="191"/>
      <c r="H167" s="191"/>
      <c r="I167" s="192">
        <v>1</v>
      </c>
      <c r="J167" s="190"/>
      <c r="K167" s="191"/>
      <c r="L167" s="191"/>
      <c r="M167" s="192"/>
    </row>
    <row r="168" spans="2:13" x14ac:dyDescent="0.25">
      <c r="B168" s="161" t="s">
        <v>77</v>
      </c>
      <c r="C168" s="161" t="s">
        <v>78</v>
      </c>
      <c r="D168" s="193"/>
      <c r="E168" s="194"/>
      <c r="F168" s="194"/>
      <c r="G168" s="194"/>
      <c r="H168" s="194"/>
      <c r="I168" s="195"/>
      <c r="J168" s="193">
        <v>1</v>
      </c>
      <c r="K168" s="194"/>
      <c r="L168" s="194">
        <v>1</v>
      </c>
      <c r="M168" s="195"/>
    </row>
    <row r="169" spans="2:13" x14ac:dyDescent="0.25">
      <c r="B169" s="162" t="s">
        <v>383</v>
      </c>
      <c r="C169" s="162" t="s">
        <v>384</v>
      </c>
      <c r="D169" s="190"/>
      <c r="E169" s="191"/>
      <c r="F169" s="191"/>
      <c r="G169" s="191"/>
      <c r="H169" s="191"/>
      <c r="I169" s="192"/>
      <c r="J169" s="190"/>
      <c r="K169" s="191"/>
      <c r="L169" s="191"/>
      <c r="M169" s="192">
        <v>1</v>
      </c>
    </row>
    <row r="170" spans="2:13" x14ac:dyDescent="0.25">
      <c r="B170" s="161" t="s">
        <v>79</v>
      </c>
      <c r="C170" s="161" t="s">
        <v>80</v>
      </c>
      <c r="D170" s="193">
        <v>1</v>
      </c>
      <c r="E170" s="194">
        <v>1</v>
      </c>
      <c r="F170" s="194"/>
      <c r="G170" s="194"/>
      <c r="H170" s="194"/>
      <c r="I170" s="195"/>
      <c r="J170" s="193"/>
      <c r="K170" s="194"/>
      <c r="L170" s="194">
        <v>2</v>
      </c>
      <c r="M170" s="195"/>
    </row>
    <row r="171" spans="2:13" x14ac:dyDescent="0.25">
      <c r="B171" s="162" t="s">
        <v>385</v>
      </c>
      <c r="C171" s="162" t="s">
        <v>386</v>
      </c>
      <c r="D171" s="190"/>
      <c r="E171" s="191"/>
      <c r="F171" s="191"/>
      <c r="G171" s="191"/>
      <c r="H171" s="191">
        <v>1</v>
      </c>
      <c r="I171" s="192"/>
      <c r="J171" s="190"/>
      <c r="K171" s="191"/>
      <c r="L171" s="191">
        <v>2</v>
      </c>
      <c r="M171" s="192"/>
    </row>
    <row r="172" spans="2:13" x14ac:dyDescent="0.25">
      <c r="B172" s="161" t="s">
        <v>387</v>
      </c>
      <c r="C172" s="161" t="s">
        <v>388</v>
      </c>
      <c r="D172" s="193"/>
      <c r="E172" s="194"/>
      <c r="F172" s="194"/>
      <c r="G172" s="194"/>
      <c r="H172" s="194"/>
      <c r="I172" s="195"/>
      <c r="J172" s="193">
        <v>1</v>
      </c>
      <c r="K172" s="194"/>
      <c r="L172" s="194"/>
      <c r="M172" s="195"/>
    </row>
    <row r="173" spans="2:13" x14ac:dyDescent="0.25">
      <c r="B173" s="162" t="s">
        <v>81</v>
      </c>
      <c r="C173" s="162" t="s">
        <v>82</v>
      </c>
      <c r="D173" s="190">
        <v>1</v>
      </c>
      <c r="E173" s="191">
        <v>1</v>
      </c>
      <c r="F173" s="191">
        <v>1</v>
      </c>
      <c r="G173" s="191">
        <v>1</v>
      </c>
      <c r="H173" s="191">
        <v>2</v>
      </c>
      <c r="I173" s="192"/>
      <c r="J173" s="190"/>
      <c r="K173" s="191"/>
      <c r="L173" s="191"/>
      <c r="M173" s="192">
        <v>1</v>
      </c>
    </row>
    <row r="174" spans="2:13" x14ac:dyDescent="0.25">
      <c r="B174" s="161" t="s">
        <v>83</v>
      </c>
      <c r="C174" s="161" t="s">
        <v>84</v>
      </c>
      <c r="D174" s="193"/>
      <c r="E174" s="194"/>
      <c r="F174" s="194"/>
      <c r="G174" s="194"/>
      <c r="H174" s="194"/>
      <c r="I174" s="195"/>
      <c r="J174" s="193"/>
      <c r="K174" s="194"/>
      <c r="L174" s="194">
        <v>2</v>
      </c>
      <c r="M174" s="195"/>
    </row>
    <row r="175" spans="2:13" x14ac:dyDescent="0.25">
      <c r="B175" s="162" t="s">
        <v>389</v>
      </c>
      <c r="C175" s="162" t="s">
        <v>390</v>
      </c>
      <c r="D175" s="190"/>
      <c r="E175" s="191"/>
      <c r="F175" s="191"/>
      <c r="G175" s="191"/>
      <c r="H175" s="191"/>
      <c r="I175" s="192"/>
      <c r="J175" s="190">
        <v>1</v>
      </c>
      <c r="K175" s="191"/>
      <c r="L175" s="191"/>
      <c r="M175" s="192"/>
    </row>
    <row r="176" spans="2:13" x14ac:dyDescent="0.25">
      <c r="B176" s="161" t="s">
        <v>85</v>
      </c>
      <c r="C176" s="161" t="s">
        <v>86</v>
      </c>
      <c r="D176" s="193"/>
      <c r="E176" s="194"/>
      <c r="F176" s="194"/>
      <c r="G176" s="194"/>
      <c r="H176" s="194">
        <v>1</v>
      </c>
      <c r="I176" s="195">
        <v>1</v>
      </c>
      <c r="J176" s="193">
        <v>1</v>
      </c>
      <c r="K176" s="194"/>
      <c r="L176" s="194">
        <v>1</v>
      </c>
      <c r="M176" s="195"/>
    </row>
    <row r="177" spans="2:24" x14ac:dyDescent="0.25">
      <c r="B177" s="162" t="s">
        <v>391</v>
      </c>
      <c r="C177" s="162" t="s">
        <v>392</v>
      </c>
      <c r="D177" s="190"/>
      <c r="E177" s="191"/>
      <c r="F177" s="191"/>
      <c r="G177" s="191"/>
      <c r="H177" s="191"/>
      <c r="I177" s="192"/>
      <c r="J177" s="190">
        <v>1</v>
      </c>
      <c r="K177" s="191"/>
      <c r="L177" s="191"/>
      <c r="M177" s="192"/>
    </row>
    <row r="178" spans="2:24" x14ac:dyDescent="0.25">
      <c r="B178" s="161" t="s">
        <v>393</v>
      </c>
      <c r="C178" s="161" t="s">
        <v>394</v>
      </c>
      <c r="D178" s="193"/>
      <c r="E178" s="194"/>
      <c r="F178" s="194"/>
      <c r="G178" s="194"/>
      <c r="H178" s="194"/>
      <c r="I178" s="195"/>
      <c r="J178" s="193"/>
      <c r="K178" s="194"/>
      <c r="L178" s="194">
        <v>1</v>
      </c>
      <c r="M178" s="195"/>
    </row>
    <row r="179" spans="2:24" x14ac:dyDescent="0.25">
      <c r="B179" s="162" t="s">
        <v>842</v>
      </c>
      <c r="C179" s="162" t="s">
        <v>843</v>
      </c>
      <c r="D179" s="190"/>
      <c r="E179" s="191"/>
      <c r="F179" s="191"/>
      <c r="G179" s="191"/>
      <c r="H179" s="191">
        <v>1</v>
      </c>
      <c r="I179" s="192"/>
      <c r="J179" s="190"/>
      <c r="K179" s="191"/>
      <c r="L179" s="191"/>
      <c r="M179" s="192"/>
    </row>
    <row r="180" spans="2:24" x14ac:dyDescent="0.25">
      <c r="B180" s="161" t="s">
        <v>87</v>
      </c>
      <c r="C180" s="161" t="s">
        <v>88</v>
      </c>
      <c r="D180" s="193">
        <v>1</v>
      </c>
      <c r="E180" s="194">
        <v>2</v>
      </c>
      <c r="F180" s="194">
        <v>1</v>
      </c>
      <c r="G180" s="194">
        <v>1</v>
      </c>
      <c r="H180" s="194"/>
      <c r="I180" s="195">
        <v>1</v>
      </c>
      <c r="J180" s="193"/>
      <c r="K180" s="194"/>
      <c r="L180" s="194"/>
      <c r="M180" s="195"/>
    </row>
    <row r="181" spans="2:24" x14ac:dyDescent="0.25">
      <c r="B181" s="162" t="s">
        <v>395</v>
      </c>
      <c r="C181" s="162" t="s">
        <v>396</v>
      </c>
      <c r="D181" s="190"/>
      <c r="E181" s="191"/>
      <c r="F181" s="191"/>
      <c r="G181" s="191"/>
      <c r="H181" s="191"/>
      <c r="I181" s="192"/>
      <c r="J181" s="190"/>
      <c r="K181" s="191"/>
      <c r="L181" s="191">
        <v>1</v>
      </c>
      <c r="M181" s="192"/>
    </row>
    <row r="182" spans="2:24" x14ac:dyDescent="0.25">
      <c r="B182" s="161" t="s">
        <v>89</v>
      </c>
      <c r="C182" s="161" t="s">
        <v>90</v>
      </c>
      <c r="D182" s="193">
        <v>1</v>
      </c>
      <c r="E182" s="194">
        <v>1</v>
      </c>
      <c r="F182" s="194"/>
      <c r="G182" s="194"/>
      <c r="H182" s="194"/>
      <c r="I182" s="195"/>
      <c r="J182" s="193"/>
      <c r="K182" s="194"/>
      <c r="L182" s="194"/>
      <c r="M182" s="195"/>
    </row>
    <row r="183" spans="2:24" x14ac:dyDescent="0.25">
      <c r="B183" s="162" t="s">
        <v>882</v>
      </c>
      <c r="C183" s="162" t="s">
        <v>883</v>
      </c>
      <c r="D183" s="190"/>
      <c r="E183" s="191"/>
      <c r="F183" s="191"/>
      <c r="G183" s="191"/>
      <c r="H183" s="191">
        <v>1</v>
      </c>
      <c r="I183" s="192"/>
      <c r="J183" s="190"/>
      <c r="K183" s="191"/>
      <c r="L183" s="191"/>
      <c r="M183" s="192"/>
    </row>
    <row r="184" spans="2:24" x14ac:dyDescent="0.25">
      <c r="B184" s="161" t="s">
        <v>397</v>
      </c>
      <c r="C184" s="161" t="s">
        <v>398</v>
      </c>
      <c r="D184" s="193"/>
      <c r="E184" s="194"/>
      <c r="F184" s="194"/>
      <c r="G184" s="194"/>
      <c r="H184" s="194"/>
      <c r="I184" s="195"/>
      <c r="J184" s="193"/>
      <c r="K184" s="194"/>
      <c r="L184" s="194">
        <v>1</v>
      </c>
      <c r="M184" s="195"/>
      <c r="P184" s="368"/>
      <c r="Q184" s="368"/>
      <c r="R184" s="368"/>
      <c r="S184" s="368"/>
      <c r="T184" s="368"/>
      <c r="U184" s="368"/>
      <c r="V184" s="368"/>
      <c r="W184" s="368"/>
      <c r="X184" s="368"/>
    </row>
    <row r="185" spans="2:24" x14ac:dyDescent="0.25">
      <c r="B185" s="162" t="s">
        <v>399</v>
      </c>
      <c r="C185" s="162" t="s">
        <v>400</v>
      </c>
      <c r="D185" s="190"/>
      <c r="E185" s="191"/>
      <c r="F185" s="191"/>
      <c r="G185" s="191"/>
      <c r="H185" s="191"/>
      <c r="I185" s="192"/>
      <c r="J185" s="190"/>
      <c r="K185" s="191"/>
      <c r="L185" s="191">
        <v>1</v>
      </c>
      <c r="M185" s="192"/>
      <c r="P185" s="368"/>
      <c r="Q185" s="368"/>
      <c r="R185" s="368"/>
      <c r="S185" s="368"/>
      <c r="T185" s="368"/>
      <c r="U185" s="368"/>
      <c r="V185" s="368"/>
      <c r="W185" s="368"/>
      <c r="X185" s="368"/>
    </row>
    <row r="186" spans="2:24" x14ac:dyDescent="0.25">
      <c r="B186" s="161" t="s">
        <v>401</v>
      </c>
      <c r="C186" s="161" t="s">
        <v>402</v>
      </c>
      <c r="D186" s="193"/>
      <c r="E186" s="194"/>
      <c r="F186" s="194"/>
      <c r="G186" s="194"/>
      <c r="H186" s="194"/>
      <c r="I186" s="195"/>
      <c r="J186" s="193">
        <v>1</v>
      </c>
      <c r="K186" s="194"/>
      <c r="L186" s="194"/>
      <c r="M186" s="195"/>
      <c r="P186" s="368"/>
      <c r="Q186" s="368"/>
      <c r="R186" s="368"/>
      <c r="S186" s="368"/>
      <c r="T186" s="368"/>
      <c r="U186" s="368"/>
      <c r="V186" s="368"/>
      <c r="W186" s="368"/>
      <c r="X186" s="368"/>
    </row>
    <row r="187" spans="2:24" x14ac:dyDescent="0.25">
      <c r="B187" s="162" t="s">
        <v>91</v>
      </c>
      <c r="C187" s="162" t="s">
        <v>92</v>
      </c>
      <c r="D187" s="190"/>
      <c r="E187" s="191"/>
      <c r="F187" s="191"/>
      <c r="G187" s="191"/>
      <c r="H187" s="191"/>
      <c r="I187" s="192"/>
      <c r="J187" s="190"/>
      <c r="K187" s="191"/>
      <c r="L187" s="191">
        <v>1</v>
      </c>
      <c r="M187" s="192"/>
      <c r="P187" s="368"/>
      <c r="Q187" s="368"/>
      <c r="R187" s="368"/>
      <c r="S187" s="368"/>
      <c r="T187" s="368"/>
      <c r="U187" s="368"/>
      <c r="V187" s="368"/>
      <c r="W187" s="368"/>
      <c r="X187" s="368"/>
    </row>
    <row r="188" spans="2:24" x14ac:dyDescent="0.25">
      <c r="B188" s="161" t="s">
        <v>403</v>
      </c>
      <c r="C188" s="161" t="s">
        <v>404</v>
      </c>
      <c r="D188" s="193"/>
      <c r="E188" s="194"/>
      <c r="F188" s="194"/>
      <c r="G188" s="194"/>
      <c r="H188" s="194"/>
      <c r="I188" s="195"/>
      <c r="J188" s="193">
        <v>1</v>
      </c>
      <c r="K188" s="194"/>
      <c r="L188" s="194"/>
      <c r="M188" s="195"/>
    </row>
    <row r="189" spans="2:24" x14ac:dyDescent="0.25">
      <c r="B189" s="162" t="s">
        <v>405</v>
      </c>
      <c r="C189" s="162" t="s">
        <v>406</v>
      </c>
      <c r="D189" s="190"/>
      <c r="E189" s="191"/>
      <c r="F189" s="191"/>
      <c r="G189" s="191"/>
      <c r="H189" s="191"/>
      <c r="I189" s="192"/>
      <c r="J189" s="190">
        <v>1</v>
      </c>
      <c r="K189" s="191"/>
      <c r="L189" s="191"/>
      <c r="M189" s="192"/>
    </row>
    <row r="190" spans="2:24" x14ac:dyDescent="0.25">
      <c r="B190" s="161" t="s">
        <v>407</v>
      </c>
      <c r="C190" s="161" t="s">
        <v>408</v>
      </c>
      <c r="D190" s="193"/>
      <c r="E190" s="194"/>
      <c r="F190" s="194"/>
      <c r="G190" s="194"/>
      <c r="H190" s="194"/>
      <c r="I190" s="195"/>
      <c r="J190" s="193">
        <v>1</v>
      </c>
      <c r="K190" s="194"/>
      <c r="L190" s="194"/>
      <c r="M190" s="195"/>
    </row>
    <row r="191" spans="2:24" x14ac:dyDescent="0.25">
      <c r="B191" s="162" t="s">
        <v>93</v>
      </c>
      <c r="C191" s="162" t="s">
        <v>94</v>
      </c>
      <c r="D191" s="190"/>
      <c r="E191" s="191"/>
      <c r="F191" s="191"/>
      <c r="G191" s="191"/>
      <c r="H191" s="191">
        <v>1</v>
      </c>
      <c r="I191" s="192"/>
      <c r="J191" s="190">
        <v>1</v>
      </c>
      <c r="K191" s="191">
        <v>1</v>
      </c>
      <c r="L191" s="191"/>
      <c r="M191" s="192"/>
    </row>
    <row r="192" spans="2:24" x14ac:dyDescent="0.25">
      <c r="B192" s="161" t="s">
        <v>844</v>
      </c>
      <c r="C192" s="161" t="s">
        <v>845</v>
      </c>
      <c r="D192" s="193"/>
      <c r="E192" s="194"/>
      <c r="F192" s="194">
        <v>1</v>
      </c>
      <c r="G192" s="194"/>
      <c r="H192" s="194"/>
      <c r="I192" s="195"/>
      <c r="J192" s="193">
        <v>1</v>
      </c>
      <c r="K192" s="194">
        <v>1</v>
      </c>
      <c r="L192" s="194"/>
      <c r="M192" s="195"/>
    </row>
    <row r="193" spans="2:13" x14ac:dyDescent="0.25">
      <c r="B193" s="162" t="s">
        <v>97</v>
      </c>
      <c r="C193" s="162" t="s">
        <v>98</v>
      </c>
      <c r="D193" s="190">
        <v>2</v>
      </c>
      <c r="E193" s="191">
        <v>2</v>
      </c>
      <c r="F193" s="191">
        <v>2</v>
      </c>
      <c r="G193" s="191">
        <v>1</v>
      </c>
      <c r="H193" s="191">
        <v>2</v>
      </c>
      <c r="I193" s="192">
        <v>1</v>
      </c>
      <c r="J193" s="190"/>
      <c r="K193" s="191">
        <v>1</v>
      </c>
      <c r="L193" s="191"/>
      <c r="M193" s="192"/>
    </row>
    <row r="194" spans="2:13" x14ac:dyDescent="0.25">
      <c r="B194" s="161" t="s">
        <v>914</v>
      </c>
      <c r="C194" s="161" t="s">
        <v>915</v>
      </c>
      <c r="D194" s="193">
        <v>1</v>
      </c>
      <c r="E194" s="194">
        <v>1</v>
      </c>
      <c r="F194" s="194">
        <v>2</v>
      </c>
      <c r="G194" s="194">
        <v>1</v>
      </c>
      <c r="H194" s="194">
        <v>1</v>
      </c>
      <c r="I194" s="195"/>
      <c r="J194" s="193"/>
      <c r="K194" s="194"/>
      <c r="L194" s="194">
        <v>1</v>
      </c>
      <c r="M194" s="195"/>
    </row>
    <row r="195" spans="2:13" x14ac:dyDescent="0.25">
      <c r="B195" s="162" t="s">
        <v>920</v>
      </c>
      <c r="C195" s="162" t="s">
        <v>921</v>
      </c>
      <c r="D195" s="190">
        <v>1</v>
      </c>
      <c r="E195" s="191">
        <v>2</v>
      </c>
      <c r="F195" s="191"/>
      <c r="G195" s="191">
        <v>1</v>
      </c>
      <c r="H195" s="191">
        <v>1</v>
      </c>
      <c r="I195" s="192">
        <v>2</v>
      </c>
      <c r="J195" s="190"/>
      <c r="K195" s="191"/>
      <c r="L195" s="191">
        <v>2</v>
      </c>
      <c r="M195" s="192"/>
    </row>
    <row r="196" spans="2:13" x14ac:dyDescent="0.25">
      <c r="B196" s="161" t="s">
        <v>510</v>
      </c>
      <c r="C196" s="161" t="s">
        <v>511</v>
      </c>
      <c r="D196" s="193">
        <v>1</v>
      </c>
      <c r="E196" s="194"/>
      <c r="F196" s="194"/>
      <c r="G196" s="194"/>
      <c r="H196" s="194"/>
      <c r="I196" s="195"/>
      <c r="J196" s="193"/>
      <c r="K196" s="194"/>
      <c r="L196" s="194">
        <v>1</v>
      </c>
      <c r="M196" s="195"/>
    </row>
    <row r="197" spans="2:13" x14ac:dyDescent="0.25">
      <c r="B197" s="162" t="s">
        <v>512</v>
      </c>
      <c r="C197" s="162" t="s">
        <v>513</v>
      </c>
      <c r="D197" s="190"/>
      <c r="E197" s="191"/>
      <c r="F197" s="191"/>
      <c r="G197" s="191"/>
      <c r="H197" s="191"/>
      <c r="I197" s="192"/>
      <c r="J197" s="190"/>
      <c r="K197" s="191"/>
      <c r="L197" s="191">
        <v>1</v>
      </c>
      <c r="M197" s="192"/>
    </row>
    <row r="198" spans="2:13" x14ac:dyDescent="0.25">
      <c r="B198" s="161" t="s">
        <v>415</v>
      </c>
      <c r="C198" s="161" t="s">
        <v>416</v>
      </c>
      <c r="D198" s="193"/>
      <c r="E198" s="194">
        <v>1</v>
      </c>
      <c r="F198" s="194"/>
      <c r="G198" s="194"/>
      <c r="H198" s="194"/>
      <c r="I198" s="195"/>
      <c r="J198" s="193"/>
      <c r="K198" s="194"/>
      <c r="L198" s="194">
        <v>1</v>
      </c>
      <c r="M198" s="195"/>
    </row>
    <row r="199" spans="2:13" x14ac:dyDescent="0.25">
      <c r="B199" s="162" t="s">
        <v>101</v>
      </c>
      <c r="C199" s="162" t="s">
        <v>102</v>
      </c>
      <c r="D199" s="190">
        <v>1</v>
      </c>
      <c r="E199" s="191">
        <v>1</v>
      </c>
      <c r="F199" s="191"/>
      <c r="G199" s="191">
        <v>1</v>
      </c>
      <c r="H199" s="191"/>
      <c r="I199" s="192"/>
      <c r="J199" s="190"/>
      <c r="K199" s="191"/>
      <c r="L199" s="191">
        <v>1</v>
      </c>
      <c r="M199" s="192"/>
    </row>
    <row r="200" spans="2:13" x14ac:dyDescent="0.25">
      <c r="B200" s="161" t="s">
        <v>103</v>
      </c>
      <c r="C200" s="161" t="s">
        <v>104</v>
      </c>
      <c r="D200" s="193">
        <v>1</v>
      </c>
      <c r="E200" s="194"/>
      <c r="F200" s="194"/>
      <c r="G200" s="194"/>
      <c r="H200" s="194"/>
      <c r="I200" s="195"/>
      <c r="J200" s="193">
        <v>1</v>
      </c>
      <c r="K200" s="194"/>
      <c r="L200" s="194"/>
      <c r="M200" s="195"/>
    </row>
    <row r="201" spans="2:13" x14ac:dyDescent="0.25">
      <c r="B201" s="162" t="s">
        <v>105</v>
      </c>
      <c r="C201" s="162" t="s">
        <v>106</v>
      </c>
      <c r="D201" s="190"/>
      <c r="E201" s="191">
        <v>1</v>
      </c>
      <c r="F201" s="191"/>
      <c r="G201" s="191"/>
      <c r="H201" s="191">
        <v>1</v>
      </c>
      <c r="I201" s="192"/>
      <c r="J201" s="190"/>
      <c r="K201" s="191"/>
      <c r="L201" s="191"/>
      <c r="M201" s="192"/>
    </row>
    <row r="202" spans="2:13" x14ac:dyDescent="0.25">
      <c r="B202" s="161" t="s">
        <v>417</v>
      </c>
      <c r="C202" s="161" t="s">
        <v>418</v>
      </c>
      <c r="D202" s="193"/>
      <c r="E202" s="194"/>
      <c r="F202" s="194"/>
      <c r="G202" s="194"/>
      <c r="H202" s="194"/>
      <c r="I202" s="195"/>
      <c r="J202" s="193">
        <v>1</v>
      </c>
      <c r="K202" s="194"/>
      <c r="L202" s="194"/>
      <c r="M202" s="195"/>
    </row>
    <row r="203" spans="2:13" x14ac:dyDescent="0.25">
      <c r="B203" s="162" t="s">
        <v>107</v>
      </c>
      <c r="C203" s="162" t="s">
        <v>108</v>
      </c>
      <c r="D203" s="190"/>
      <c r="E203" s="191"/>
      <c r="F203" s="191">
        <v>1</v>
      </c>
      <c r="G203" s="191"/>
      <c r="H203" s="191"/>
      <c r="I203" s="192"/>
      <c r="J203" s="190"/>
      <c r="K203" s="191"/>
      <c r="L203" s="191"/>
      <c r="M203" s="192"/>
    </row>
    <row r="204" spans="2:13" x14ac:dyDescent="0.25">
      <c r="B204" s="161" t="s">
        <v>109</v>
      </c>
      <c r="C204" s="161" t="s">
        <v>110</v>
      </c>
      <c r="D204" s="193"/>
      <c r="E204" s="194"/>
      <c r="F204" s="194">
        <v>2</v>
      </c>
      <c r="G204" s="194"/>
      <c r="H204" s="194"/>
      <c r="I204" s="195"/>
      <c r="J204" s="193"/>
      <c r="K204" s="194"/>
      <c r="L204" s="194"/>
      <c r="M204" s="195"/>
    </row>
    <row r="205" spans="2:13" x14ac:dyDescent="0.25">
      <c r="B205" s="162" t="s">
        <v>111</v>
      </c>
      <c r="C205" s="162" t="s">
        <v>112</v>
      </c>
      <c r="D205" s="190"/>
      <c r="E205" s="191">
        <v>1</v>
      </c>
      <c r="F205" s="191">
        <v>1</v>
      </c>
      <c r="G205" s="191"/>
      <c r="H205" s="191"/>
      <c r="I205" s="192"/>
      <c r="J205" s="190"/>
      <c r="K205" s="191">
        <v>2</v>
      </c>
      <c r="L205" s="191"/>
      <c r="M205" s="192"/>
    </row>
    <row r="206" spans="2:13" x14ac:dyDescent="0.25">
      <c r="B206" s="161" t="s">
        <v>419</v>
      </c>
      <c r="C206" s="161" t="s">
        <v>420</v>
      </c>
      <c r="D206" s="193"/>
      <c r="E206" s="194"/>
      <c r="F206" s="194"/>
      <c r="G206" s="194"/>
      <c r="H206" s="194"/>
      <c r="I206" s="195"/>
      <c r="J206" s="193"/>
      <c r="K206" s="194"/>
      <c r="L206" s="194">
        <v>2</v>
      </c>
      <c r="M206" s="195"/>
    </row>
    <row r="207" spans="2:13" x14ac:dyDescent="0.25">
      <c r="B207" s="162" t="s">
        <v>113</v>
      </c>
      <c r="C207" s="162" t="s">
        <v>114</v>
      </c>
      <c r="D207" s="190">
        <v>3</v>
      </c>
      <c r="E207" s="191">
        <v>2</v>
      </c>
      <c r="F207" s="191">
        <v>2</v>
      </c>
      <c r="G207" s="191">
        <v>2</v>
      </c>
      <c r="H207" s="191"/>
      <c r="I207" s="192">
        <v>3</v>
      </c>
      <c r="J207" s="190"/>
      <c r="K207" s="191"/>
      <c r="L207" s="191">
        <v>3</v>
      </c>
      <c r="M207" s="192"/>
    </row>
    <row r="208" spans="2:13" x14ac:dyDescent="0.25">
      <c r="B208" s="161" t="s">
        <v>115</v>
      </c>
      <c r="C208" s="161" t="s">
        <v>116</v>
      </c>
      <c r="D208" s="193">
        <v>3</v>
      </c>
      <c r="E208" s="194">
        <v>2</v>
      </c>
      <c r="F208" s="194"/>
      <c r="G208" s="194"/>
      <c r="H208" s="194"/>
      <c r="I208" s="195"/>
      <c r="J208" s="193"/>
      <c r="K208" s="194"/>
      <c r="L208" s="194">
        <v>2</v>
      </c>
      <c r="M208" s="195"/>
    </row>
    <row r="209" spans="2:13" x14ac:dyDescent="0.25">
      <c r="B209" s="162" t="s">
        <v>421</v>
      </c>
      <c r="C209" s="162" t="s">
        <v>422</v>
      </c>
      <c r="D209" s="190"/>
      <c r="E209" s="191"/>
      <c r="F209" s="191"/>
      <c r="G209" s="191"/>
      <c r="H209" s="191"/>
      <c r="I209" s="192"/>
      <c r="J209" s="190"/>
      <c r="K209" s="191"/>
      <c r="L209" s="191">
        <v>2</v>
      </c>
      <c r="M209" s="192"/>
    </row>
    <row r="210" spans="2:13" x14ac:dyDescent="0.25">
      <c r="B210" s="161" t="s">
        <v>117</v>
      </c>
      <c r="C210" s="161" t="s">
        <v>118</v>
      </c>
      <c r="D210" s="193"/>
      <c r="E210" s="194"/>
      <c r="F210" s="194"/>
      <c r="G210" s="194"/>
      <c r="H210" s="194"/>
      <c r="I210" s="195"/>
      <c r="J210" s="193">
        <v>2</v>
      </c>
      <c r="K210" s="194"/>
      <c r="L210" s="194">
        <v>3</v>
      </c>
      <c r="M210" s="195"/>
    </row>
    <row r="211" spans="2:13" x14ac:dyDescent="0.25">
      <c r="B211" s="162" t="s">
        <v>119</v>
      </c>
      <c r="C211" s="162" t="s">
        <v>120</v>
      </c>
      <c r="D211" s="190"/>
      <c r="E211" s="191"/>
      <c r="F211" s="191"/>
      <c r="G211" s="191"/>
      <c r="H211" s="191">
        <v>1</v>
      </c>
      <c r="I211" s="192"/>
      <c r="J211" s="190">
        <v>2</v>
      </c>
      <c r="K211" s="191"/>
      <c r="L211" s="191"/>
      <c r="M211" s="192"/>
    </row>
    <row r="212" spans="2:13" x14ac:dyDescent="0.25">
      <c r="B212" s="161" t="s">
        <v>936</v>
      </c>
      <c r="C212" s="161" t="s">
        <v>425</v>
      </c>
      <c r="D212" s="193"/>
      <c r="E212" s="194"/>
      <c r="F212" s="194"/>
      <c r="G212" s="194"/>
      <c r="H212" s="194">
        <v>1</v>
      </c>
      <c r="I212" s="195"/>
      <c r="J212" s="193">
        <v>3</v>
      </c>
      <c r="K212" s="194"/>
      <c r="L212" s="194">
        <v>2</v>
      </c>
      <c r="M212" s="195"/>
    </row>
    <row r="213" spans="2:13" x14ac:dyDescent="0.25">
      <c r="B213" s="162" t="s">
        <v>874</v>
      </c>
      <c r="C213" s="162" t="s">
        <v>875</v>
      </c>
      <c r="D213" s="190"/>
      <c r="E213" s="191"/>
      <c r="F213" s="191"/>
      <c r="G213" s="191">
        <v>1</v>
      </c>
      <c r="H213" s="191"/>
      <c r="I213" s="192"/>
      <c r="J213" s="190"/>
      <c r="K213" s="191"/>
      <c r="L213" s="191"/>
      <c r="M213" s="192"/>
    </row>
    <row r="214" spans="2:13" x14ac:dyDescent="0.25">
      <c r="B214" s="161" t="s">
        <v>930</v>
      </c>
      <c r="C214" s="161" t="s">
        <v>931</v>
      </c>
      <c r="D214" s="193"/>
      <c r="E214" s="194"/>
      <c r="F214" s="194"/>
      <c r="G214" s="194"/>
      <c r="H214" s="194"/>
      <c r="I214" s="195">
        <v>1</v>
      </c>
      <c r="J214" s="193"/>
      <c r="K214" s="194"/>
      <c r="L214" s="194"/>
      <c r="M214" s="195"/>
    </row>
    <row r="215" spans="2:13" x14ac:dyDescent="0.25">
      <c r="B215" s="162" t="s">
        <v>426</v>
      </c>
      <c r="C215" s="162" t="s">
        <v>427</v>
      </c>
      <c r="D215" s="190"/>
      <c r="E215" s="191"/>
      <c r="F215" s="191"/>
      <c r="G215" s="191"/>
      <c r="H215" s="191"/>
      <c r="I215" s="192"/>
      <c r="J215" s="190">
        <v>2</v>
      </c>
      <c r="K215" s="191"/>
      <c r="L215" s="191"/>
      <c r="M215" s="192"/>
    </row>
    <row r="216" spans="2:13" x14ac:dyDescent="0.25">
      <c r="B216" s="161" t="s">
        <v>861</v>
      </c>
      <c r="C216" s="161" t="s">
        <v>863</v>
      </c>
      <c r="D216" s="193"/>
      <c r="E216" s="194"/>
      <c r="F216" s="194">
        <v>1</v>
      </c>
      <c r="G216" s="194"/>
      <c r="H216" s="194"/>
      <c r="I216" s="195"/>
      <c r="J216" s="193"/>
      <c r="K216" s="194"/>
      <c r="L216" s="194"/>
      <c r="M216" s="195"/>
    </row>
    <row r="217" spans="2:13" x14ac:dyDescent="0.25">
      <c r="B217" s="162" t="s">
        <v>428</v>
      </c>
      <c r="C217" s="162" t="s">
        <v>429</v>
      </c>
      <c r="D217" s="190"/>
      <c r="E217" s="191"/>
      <c r="F217" s="191"/>
      <c r="G217" s="191"/>
      <c r="H217" s="191"/>
      <c r="I217" s="192"/>
      <c r="J217" s="190">
        <v>3</v>
      </c>
      <c r="K217" s="191"/>
      <c r="L217" s="191">
        <v>2</v>
      </c>
      <c r="M217" s="192"/>
    </row>
    <row r="218" spans="2:13" x14ac:dyDescent="0.25">
      <c r="B218" s="161" t="s">
        <v>121</v>
      </c>
      <c r="C218" s="161" t="s">
        <v>122</v>
      </c>
      <c r="D218" s="193">
        <v>4</v>
      </c>
      <c r="E218" s="194">
        <v>3</v>
      </c>
      <c r="F218" s="194">
        <v>2</v>
      </c>
      <c r="G218" s="194">
        <v>2</v>
      </c>
      <c r="H218" s="194">
        <v>2</v>
      </c>
      <c r="I218" s="195">
        <v>1</v>
      </c>
      <c r="J218" s="193"/>
      <c r="K218" s="194"/>
      <c r="L218" s="194"/>
      <c r="M218" s="195"/>
    </row>
    <row r="219" spans="2:13" x14ac:dyDescent="0.25">
      <c r="B219" s="162" t="s">
        <v>859</v>
      </c>
      <c r="C219" s="162" t="s">
        <v>860</v>
      </c>
      <c r="D219" s="190">
        <v>4</v>
      </c>
      <c r="E219" s="191">
        <v>4</v>
      </c>
      <c r="F219" s="191">
        <v>2</v>
      </c>
      <c r="G219" s="191">
        <v>1</v>
      </c>
      <c r="H219" s="191"/>
      <c r="I219" s="192"/>
      <c r="J219" s="190"/>
      <c r="K219" s="191"/>
      <c r="L219" s="191"/>
      <c r="M219" s="192"/>
    </row>
    <row r="220" spans="2:13" x14ac:dyDescent="0.25">
      <c r="B220" s="161" t="s">
        <v>123</v>
      </c>
      <c r="C220" s="161" t="s">
        <v>124</v>
      </c>
      <c r="D220" s="193"/>
      <c r="E220" s="194"/>
      <c r="F220" s="194"/>
      <c r="G220" s="194"/>
      <c r="H220" s="194">
        <v>2</v>
      </c>
      <c r="I220" s="195"/>
      <c r="J220" s="193"/>
      <c r="K220" s="194"/>
      <c r="L220" s="194"/>
      <c r="M220" s="195"/>
    </row>
    <row r="221" spans="2:13" x14ac:dyDescent="0.25">
      <c r="B221" s="162" t="s">
        <v>125</v>
      </c>
      <c r="C221" s="162" t="s">
        <v>126</v>
      </c>
      <c r="D221" s="190"/>
      <c r="E221" s="191"/>
      <c r="F221" s="191"/>
      <c r="G221" s="191">
        <v>1</v>
      </c>
      <c r="H221" s="191"/>
      <c r="I221" s="192">
        <v>1</v>
      </c>
      <c r="J221" s="190">
        <v>3</v>
      </c>
      <c r="K221" s="191"/>
      <c r="L221" s="191">
        <v>1</v>
      </c>
      <c r="M221" s="192"/>
    </row>
    <row r="222" spans="2:13" x14ac:dyDescent="0.25">
      <c r="B222" s="161" t="s">
        <v>127</v>
      </c>
      <c r="C222" s="161" t="s">
        <v>128</v>
      </c>
      <c r="D222" s="193">
        <v>3</v>
      </c>
      <c r="E222" s="194">
        <v>2</v>
      </c>
      <c r="F222" s="194"/>
      <c r="G222" s="194"/>
      <c r="H222" s="194">
        <v>2</v>
      </c>
      <c r="I222" s="195">
        <v>2</v>
      </c>
      <c r="J222" s="193"/>
      <c r="K222" s="194"/>
      <c r="L222" s="194">
        <v>2</v>
      </c>
      <c r="M222" s="195"/>
    </row>
    <row r="223" spans="2:13" x14ac:dyDescent="0.25">
      <c r="B223" s="162" t="s">
        <v>430</v>
      </c>
      <c r="C223" s="162" t="s">
        <v>431</v>
      </c>
      <c r="D223" s="190"/>
      <c r="E223" s="191"/>
      <c r="F223" s="191"/>
      <c r="G223" s="191"/>
      <c r="H223" s="191"/>
      <c r="I223" s="192"/>
      <c r="J223" s="190"/>
      <c r="K223" s="191"/>
      <c r="L223" s="191">
        <v>2</v>
      </c>
      <c r="M223" s="192"/>
    </row>
    <row r="224" spans="2:13" x14ac:dyDescent="0.25">
      <c r="B224" s="161" t="s">
        <v>432</v>
      </c>
      <c r="C224" s="161" t="s">
        <v>433</v>
      </c>
      <c r="D224" s="193"/>
      <c r="E224" s="194"/>
      <c r="F224" s="194"/>
      <c r="G224" s="194"/>
      <c r="H224" s="194"/>
      <c r="I224" s="195"/>
      <c r="J224" s="193">
        <v>3</v>
      </c>
      <c r="K224" s="194"/>
      <c r="L224" s="194"/>
      <c r="M224" s="195"/>
    </row>
    <row r="225" spans="2:13" x14ac:dyDescent="0.25">
      <c r="B225" s="162" t="s">
        <v>434</v>
      </c>
      <c r="C225" s="162" t="s">
        <v>435</v>
      </c>
      <c r="D225" s="190"/>
      <c r="E225" s="191"/>
      <c r="F225" s="191"/>
      <c r="G225" s="191"/>
      <c r="H225" s="191"/>
      <c r="I225" s="192"/>
      <c r="J225" s="190"/>
      <c r="K225" s="191"/>
      <c r="L225" s="191">
        <v>1</v>
      </c>
      <c r="M225" s="192"/>
    </row>
    <row r="226" spans="2:13" x14ac:dyDescent="0.25">
      <c r="B226" s="161" t="s">
        <v>939</v>
      </c>
      <c r="C226" s="161" t="s">
        <v>940</v>
      </c>
      <c r="D226" s="193">
        <v>4</v>
      </c>
      <c r="E226" s="194">
        <v>1</v>
      </c>
      <c r="F226" s="194"/>
      <c r="G226" s="194"/>
      <c r="H226" s="194">
        <v>3</v>
      </c>
      <c r="I226" s="195"/>
      <c r="J226" s="193"/>
      <c r="K226" s="194"/>
      <c r="L226" s="194"/>
      <c r="M226" s="195"/>
    </row>
    <row r="227" spans="2:13" x14ac:dyDescent="0.25">
      <c r="B227" s="162" t="s">
        <v>438</v>
      </c>
      <c r="C227" s="162" t="s">
        <v>439</v>
      </c>
      <c r="D227" s="191"/>
      <c r="E227" s="191">
        <v>1</v>
      </c>
      <c r="F227" s="191"/>
      <c r="G227" s="191"/>
      <c r="H227" s="191">
        <v>2</v>
      </c>
      <c r="I227" s="192"/>
      <c r="J227" s="191"/>
      <c r="K227" s="191"/>
      <c r="L227" s="191">
        <v>1</v>
      </c>
      <c r="M227" s="192"/>
    </row>
    <row r="228" spans="2:13" x14ac:dyDescent="0.25">
      <c r="B228" s="161" t="s">
        <v>440</v>
      </c>
      <c r="C228" s="161" t="s">
        <v>441</v>
      </c>
      <c r="D228" s="194"/>
      <c r="E228" s="194">
        <v>1</v>
      </c>
      <c r="F228" s="194">
        <v>1</v>
      </c>
      <c r="G228" s="194">
        <v>2</v>
      </c>
      <c r="H228" s="194"/>
      <c r="I228" s="195"/>
      <c r="J228" s="194"/>
      <c r="K228" s="194"/>
      <c r="L228" s="194">
        <v>1</v>
      </c>
      <c r="M228" s="195"/>
    </row>
    <row r="229" spans="2:13" x14ac:dyDescent="0.25">
      <c r="B229" s="162" t="s">
        <v>442</v>
      </c>
      <c r="C229" s="162" t="s">
        <v>443</v>
      </c>
      <c r="D229" s="191"/>
      <c r="E229" s="191"/>
      <c r="F229" s="191"/>
      <c r="G229" s="191"/>
      <c r="H229" s="191"/>
      <c r="I229" s="192"/>
      <c r="J229" s="191">
        <v>3</v>
      </c>
      <c r="K229" s="191"/>
      <c r="L229" s="191">
        <v>2</v>
      </c>
      <c r="M229" s="192"/>
    </row>
    <row r="230" spans="2:13" x14ac:dyDescent="0.25">
      <c r="B230" s="161" t="s">
        <v>444</v>
      </c>
      <c r="C230" s="161" t="s">
        <v>445</v>
      </c>
      <c r="D230" s="194"/>
      <c r="E230" s="194"/>
      <c r="F230" s="194"/>
      <c r="G230" s="194"/>
      <c r="H230" s="194"/>
      <c r="I230" s="195"/>
      <c r="J230" s="194">
        <v>1</v>
      </c>
      <c r="K230" s="194"/>
      <c r="L230" s="194"/>
      <c r="M230" s="195"/>
    </row>
    <row r="231" spans="2:13" x14ac:dyDescent="0.25">
      <c r="B231" s="162" t="s">
        <v>446</v>
      </c>
      <c r="C231" s="162" t="s">
        <v>447</v>
      </c>
      <c r="D231" s="191"/>
      <c r="E231" s="191"/>
      <c r="F231" s="191"/>
      <c r="G231" s="191"/>
      <c r="H231" s="191"/>
      <c r="I231" s="192"/>
      <c r="J231" s="191"/>
      <c r="K231" s="191"/>
      <c r="L231" s="191">
        <v>1</v>
      </c>
      <c r="M231" s="192"/>
    </row>
    <row r="232" spans="2:13" x14ac:dyDescent="0.25">
      <c r="B232" s="161" t="s">
        <v>448</v>
      </c>
      <c r="C232" s="161" t="s">
        <v>449</v>
      </c>
      <c r="D232" s="194"/>
      <c r="E232" s="194"/>
      <c r="F232" s="194"/>
      <c r="G232" s="194"/>
      <c r="H232" s="194"/>
      <c r="I232" s="195"/>
      <c r="J232" s="194">
        <v>1</v>
      </c>
      <c r="K232" s="194"/>
      <c r="L232" s="194"/>
      <c r="M232" s="195"/>
    </row>
    <row r="233" spans="2:13" x14ac:dyDescent="0.25">
      <c r="B233" s="162" t="s">
        <v>450</v>
      </c>
      <c r="C233" s="162" t="s">
        <v>451</v>
      </c>
      <c r="D233" s="191"/>
      <c r="E233" s="191"/>
      <c r="F233" s="191"/>
      <c r="G233" s="191"/>
      <c r="H233" s="191"/>
      <c r="I233" s="192"/>
      <c r="J233" s="191">
        <v>1</v>
      </c>
      <c r="K233" s="191"/>
      <c r="L233" s="191"/>
      <c r="M233" s="192"/>
    </row>
    <row r="234" spans="2:13" x14ac:dyDescent="0.25">
      <c r="B234" s="161" t="s">
        <v>452</v>
      </c>
      <c r="C234" s="161" t="s">
        <v>453</v>
      </c>
      <c r="D234" s="194"/>
      <c r="E234" s="194"/>
      <c r="F234" s="194"/>
      <c r="G234" s="194"/>
      <c r="H234" s="194"/>
      <c r="I234" s="195"/>
      <c r="J234" s="194">
        <v>2</v>
      </c>
      <c r="K234" s="194"/>
      <c r="L234" s="194"/>
      <c r="M234" s="195"/>
    </row>
    <row r="235" spans="2:13" x14ac:dyDescent="0.25">
      <c r="B235" s="162" t="s">
        <v>454</v>
      </c>
      <c r="C235" s="162" t="s">
        <v>455</v>
      </c>
      <c r="D235" s="191"/>
      <c r="E235" s="191"/>
      <c r="F235" s="191"/>
      <c r="G235" s="191"/>
      <c r="H235" s="191">
        <v>2</v>
      </c>
      <c r="I235" s="192"/>
      <c r="J235" s="191">
        <v>1</v>
      </c>
      <c r="K235" s="191"/>
      <c r="L235" s="191"/>
      <c r="M235" s="192"/>
    </row>
    <row r="236" spans="2:13" x14ac:dyDescent="0.25">
      <c r="B236" s="161" t="s">
        <v>456</v>
      </c>
      <c r="C236" s="161" t="s">
        <v>457</v>
      </c>
      <c r="D236" s="194"/>
      <c r="E236" s="194"/>
      <c r="F236" s="194"/>
      <c r="G236" s="194"/>
      <c r="H236" s="194">
        <v>1</v>
      </c>
      <c r="I236" s="195"/>
      <c r="J236" s="194"/>
      <c r="K236" s="194"/>
      <c r="L236" s="194">
        <v>1</v>
      </c>
      <c r="M236" s="195"/>
    </row>
    <row r="237" spans="2:13" x14ac:dyDescent="0.25">
      <c r="B237" s="162" t="s">
        <v>458</v>
      </c>
      <c r="C237" s="162" t="s">
        <v>459</v>
      </c>
      <c r="D237" s="191"/>
      <c r="E237" s="191"/>
      <c r="F237" s="191"/>
      <c r="G237" s="191"/>
      <c r="H237" s="191"/>
      <c r="I237" s="192"/>
      <c r="J237" s="191"/>
      <c r="K237" s="191"/>
      <c r="L237" s="191">
        <v>2</v>
      </c>
      <c r="M237" s="192"/>
    </row>
    <row r="238" spans="2:13" x14ac:dyDescent="0.25">
      <c r="B238" s="161" t="s">
        <v>833</v>
      </c>
      <c r="C238" s="161" t="s">
        <v>835</v>
      </c>
      <c r="D238" s="194"/>
      <c r="E238" s="194"/>
      <c r="F238" s="194"/>
      <c r="G238" s="194">
        <v>1</v>
      </c>
      <c r="H238" s="194"/>
      <c r="I238" s="195"/>
      <c r="J238" s="194"/>
      <c r="K238" s="194"/>
      <c r="L238" s="194"/>
      <c r="M238" s="195"/>
    </row>
    <row r="239" spans="2:13" x14ac:dyDescent="0.25">
      <c r="B239" s="162" t="s">
        <v>131</v>
      </c>
      <c r="C239" s="162" t="s">
        <v>132</v>
      </c>
      <c r="D239" s="191">
        <v>2</v>
      </c>
      <c r="E239" s="191">
        <v>3</v>
      </c>
      <c r="F239" s="191">
        <v>2</v>
      </c>
      <c r="G239" s="191">
        <v>1</v>
      </c>
      <c r="H239" s="191">
        <v>3</v>
      </c>
      <c r="I239" s="192">
        <v>2</v>
      </c>
      <c r="J239" s="191"/>
      <c r="K239" s="191"/>
      <c r="L239" s="191">
        <v>1</v>
      </c>
      <c r="M239" s="192"/>
    </row>
    <row r="240" spans="2:13" x14ac:dyDescent="0.25">
      <c r="B240" s="161" t="s">
        <v>488</v>
      </c>
      <c r="C240" s="161" t="s">
        <v>489</v>
      </c>
      <c r="D240" s="194"/>
      <c r="E240" s="194">
        <v>1</v>
      </c>
      <c r="F240" s="194"/>
      <c r="G240" s="194"/>
      <c r="H240" s="194">
        <v>1</v>
      </c>
      <c r="I240" s="195"/>
      <c r="J240" s="194"/>
      <c r="K240" s="194"/>
      <c r="L240" s="194">
        <v>2</v>
      </c>
      <c r="M240" s="195"/>
    </row>
    <row r="241" spans="2:13" x14ac:dyDescent="0.25">
      <c r="B241" s="162" t="s">
        <v>486</v>
      </c>
      <c r="C241" s="162" t="s">
        <v>487</v>
      </c>
      <c r="D241" s="191"/>
      <c r="E241" s="191"/>
      <c r="F241" s="191"/>
      <c r="G241" s="191"/>
      <c r="H241" s="191">
        <v>1</v>
      </c>
      <c r="I241" s="192"/>
      <c r="J241" s="191"/>
      <c r="K241" s="191"/>
      <c r="L241" s="191">
        <v>2</v>
      </c>
      <c r="M241" s="192"/>
    </row>
    <row r="242" spans="2:13" x14ac:dyDescent="0.25">
      <c r="B242" s="161" t="s">
        <v>484</v>
      </c>
      <c r="C242" s="161" t="s">
        <v>485</v>
      </c>
      <c r="D242" s="194"/>
      <c r="E242" s="194"/>
      <c r="F242" s="194"/>
      <c r="G242" s="194"/>
      <c r="H242" s="194"/>
      <c r="I242" s="195"/>
      <c r="J242" s="194"/>
      <c r="K242" s="194"/>
      <c r="L242" s="194">
        <v>2</v>
      </c>
      <c r="M242" s="195"/>
    </row>
    <row r="243" spans="2:13" x14ac:dyDescent="0.25">
      <c r="B243" s="162" t="s">
        <v>894</v>
      </c>
      <c r="C243" s="162" t="s">
        <v>895</v>
      </c>
      <c r="D243" s="191"/>
      <c r="E243" s="191">
        <v>1</v>
      </c>
      <c r="F243" s="191">
        <v>1</v>
      </c>
      <c r="G243" s="191">
        <v>1</v>
      </c>
      <c r="H243" s="191">
        <v>1</v>
      </c>
      <c r="I243" s="192"/>
      <c r="J243" s="191">
        <v>1</v>
      </c>
      <c r="K243" s="191"/>
      <c r="L243" s="191"/>
      <c r="M243" s="192"/>
    </row>
    <row r="244" spans="2:13" x14ac:dyDescent="0.25">
      <c r="B244" s="161" t="s">
        <v>462</v>
      </c>
      <c r="C244" s="161" t="s">
        <v>463</v>
      </c>
      <c r="D244" s="194"/>
      <c r="E244" s="194"/>
      <c r="F244" s="194"/>
      <c r="G244" s="194"/>
      <c r="H244" s="194"/>
      <c r="I244" s="195"/>
      <c r="J244" s="194"/>
      <c r="K244" s="194"/>
      <c r="L244" s="194">
        <v>1</v>
      </c>
      <c r="M244" s="195"/>
    </row>
    <row r="245" spans="2:13" x14ac:dyDescent="0.25">
      <c r="B245" s="162" t="s">
        <v>464</v>
      </c>
      <c r="C245" s="162" t="s">
        <v>465</v>
      </c>
      <c r="D245" s="191"/>
      <c r="E245" s="191"/>
      <c r="F245" s="191"/>
      <c r="G245" s="191">
        <v>1</v>
      </c>
      <c r="H245" s="191"/>
      <c r="I245" s="192">
        <v>1</v>
      </c>
      <c r="J245" s="191">
        <v>1</v>
      </c>
      <c r="K245" s="191"/>
      <c r="L245" s="191"/>
      <c r="M245" s="192"/>
    </row>
    <row r="246" spans="2:13" x14ac:dyDescent="0.25">
      <c r="B246" s="161" t="s">
        <v>466</v>
      </c>
      <c r="C246" s="161" t="s">
        <v>467</v>
      </c>
      <c r="D246" s="194"/>
      <c r="E246" s="194">
        <v>2</v>
      </c>
      <c r="F246" s="194"/>
      <c r="G246" s="194"/>
      <c r="H246" s="194"/>
      <c r="I246" s="195"/>
      <c r="J246" s="194"/>
      <c r="K246" s="194"/>
      <c r="L246" s="194">
        <v>2</v>
      </c>
      <c r="M246" s="195"/>
    </row>
    <row r="247" spans="2:13" x14ac:dyDescent="0.25">
      <c r="B247" s="162" t="s">
        <v>135</v>
      </c>
      <c r="C247" s="162" t="s">
        <v>136</v>
      </c>
      <c r="D247" s="191">
        <v>1</v>
      </c>
      <c r="E247" s="191"/>
      <c r="F247" s="191"/>
      <c r="G247" s="191"/>
      <c r="H247" s="191">
        <v>1</v>
      </c>
      <c r="I247" s="192"/>
      <c r="J247" s="191"/>
      <c r="K247" s="191"/>
      <c r="L247" s="191">
        <v>2</v>
      </c>
      <c r="M247" s="192"/>
    </row>
    <row r="248" spans="2:13" x14ac:dyDescent="0.25">
      <c r="B248" s="161" t="s">
        <v>468</v>
      </c>
      <c r="C248" s="161" t="s">
        <v>469</v>
      </c>
      <c r="D248" s="194"/>
      <c r="E248" s="194"/>
      <c r="F248" s="194"/>
      <c r="G248" s="194"/>
      <c r="H248" s="194"/>
      <c r="I248" s="195"/>
      <c r="J248" s="194"/>
      <c r="K248" s="194"/>
      <c r="L248" s="194">
        <v>1</v>
      </c>
      <c r="M248" s="195"/>
    </row>
    <row r="249" spans="2:13" x14ac:dyDescent="0.25">
      <c r="B249" s="162" t="s">
        <v>137</v>
      </c>
      <c r="C249" s="162" t="s">
        <v>138</v>
      </c>
      <c r="D249" s="191"/>
      <c r="E249" s="191"/>
      <c r="F249" s="191"/>
      <c r="G249" s="191"/>
      <c r="H249" s="191"/>
      <c r="I249" s="192"/>
      <c r="J249" s="191"/>
      <c r="K249" s="191"/>
      <c r="L249" s="191">
        <v>1</v>
      </c>
      <c r="M249" s="192"/>
    </row>
    <row r="250" spans="2:13" x14ac:dyDescent="0.25">
      <c r="B250" s="161" t="s">
        <v>139</v>
      </c>
      <c r="C250" s="161" t="s">
        <v>140</v>
      </c>
      <c r="D250" s="194"/>
      <c r="E250" s="194"/>
      <c r="F250" s="194"/>
      <c r="G250" s="194"/>
      <c r="H250" s="194">
        <v>1</v>
      </c>
      <c r="I250" s="195"/>
      <c r="J250" s="194"/>
      <c r="K250" s="194"/>
      <c r="L250" s="194">
        <v>2</v>
      </c>
      <c r="M250" s="195"/>
    </row>
    <row r="251" spans="2:13" x14ac:dyDescent="0.25">
      <c r="B251" s="162" t="s">
        <v>470</v>
      </c>
      <c r="C251" s="162" t="s">
        <v>471</v>
      </c>
      <c r="D251" s="191"/>
      <c r="E251" s="191"/>
      <c r="F251" s="191"/>
      <c r="G251" s="191"/>
      <c r="H251" s="191"/>
      <c r="I251" s="192"/>
      <c r="J251" s="191">
        <v>1</v>
      </c>
      <c r="K251" s="191"/>
      <c r="L251" s="191"/>
      <c r="M251" s="192"/>
    </row>
    <row r="252" spans="2:13" x14ac:dyDescent="0.25">
      <c r="B252" s="161" t="s">
        <v>472</v>
      </c>
      <c r="C252" s="161" t="s">
        <v>473</v>
      </c>
      <c r="D252" s="194"/>
      <c r="E252" s="194"/>
      <c r="F252" s="194"/>
      <c r="G252" s="194"/>
      <c r="H252" s="194"/>
      <c r="I252" s="195"/>
      <c r="J252" s="194">
        <v>2</v>
      </c>
      <c r="K252" s="194"/>
      <c r="L252" s="194"/>
      <c r="M252" s="195"/>
    </row>
    <row r="253" spans="2:13" x14ac:dyDescent="0.25">
      <c r="B253" s="162" t="s">
        <v>474</v>
      </c>
      <c r="C253" s="162" t="s">
        <v>475</v>
      </c>
      <c r="D253" s="191"/>
      <c r="E253" s="191"/>
      <c r="F253" s="191"/>
      <c r="G253" s="191"/>
      <c r="H253" s="191"/>
      <c r="I253" s="192"/>
      <c r="J253" s="191">
        <v>1</v>
      </c>
      <c r="K253" s="191"/>
      <c r="L253" s="191"/>
      <c r="M253" s="192"/>
    </row>
    <row r="254" spans="2:13" x14ac:dyDescent="0.25">
      <c r="B254" s="161" t="s">
        <v>476</v>
      </c>
      <c r="C254" s="161" t="s">
        <v>477</v>
      </c>
      <c r="D254" s="194"/>
      <c r="E254" s="194"/>
      <c r="F254" s="194"/>
      <c r="G254" s="194"/>
      <c r="H254" s="194"/>
      <c r="I254" s="195"/>
      <c r="J254" s="194">
        <v>1</v>
      </c>
      <c r="K254" s="194"/>
      <c r="L254" s="194">
        <v>1</v>
      </c>
      <c r="M254" s="195"/>
    </row>
    <row r="255" spans="2:13" x14ac:dyDescent="0.25">
      <c r="B255" s="162" t="s">
        <v>478</v>
      </c>
      <c r="C255" s="162" t="s">
        <v>479</v>
      </c>
      <c r="D255" s="191"/>
      <c r="E255" s="191"/>
      <c r="F255" s="191"/>
      <c r="G255" s="191"/>
      <c r="H255" s="191"/>
      <c r="I255" s="192"/>
      <c r="J255" s="191">
        <v>1</v>
      </c>
      <c r="K255" s="191"/>
      <c r="L255" s="191"/>
      <c r="M255" s="192"/>
    </row>
    <row r="256" spans="2:13" x14ac:dyDescent="0.25">
      <c r="B256" s="161" t="s">
        <v>141</v>
      </c>
      <c r="C256" s="161" t="s">
        <v>142</v>
      </c>
      <c r="D256" s="194">
        <v>2</v>
      </c>
      <c r="E256" s="194">
        <v>3</v>
      </c>
      <c r="F256" s="194"/>
      <c r="G256" s="194"/>
      <c r="H256" s="194">
        <v>1</v>
      </c>
      <c r="I256" s="195">
        <v>1</v>
      </c>
      <c r="J256" s="194"/>
      <c r="K256" s="194"/>
      <c r="L256" s="194"/>
      <c r="M256" s="195"/>
    </row>
    <row r="257" spans="2:14" x14ac:dyDescent="0.25">
      <c r="B257" s="162" t="s">
        <v>480</v>
      </c>
      <c r="C257" s="162" t="s">
        <v>481</v>
      </c>
      <c r="D257" s="191">
        <v>1</v>
      </c>
      <c r="E257" s="191">
        <v>3</v>
      </c>
      <c r="F257" s="191">
        <v>1</v>
      </c>
      <c r="G257" s="191"/>
      <c r="H257" s="191">
        <v>2</v>
      </c>
      <c r="I257" s="192">
        <v>2</v>
      </c>
      <c r="J257" s="191"/>
      <c r="K257" s="191"/>
      <c r="L257" s="191">
        <v>1</v>
      </c>
      <c r="M257" s="192"/>
    </row>
    <row r="258" spans="2:14" x14ac:dyDescent="0.25">
      <c r="B258" s="161" t="s">
        <v>949</v>
      </c>
      <c r="C258" s="161" t="s">
        <v>950</v>
      </c>
      <c r="D258" s="194"/>
      <c r="E258" s="194"/>
      <c r="F258" s="194"/>
      <c r="G258" s="194"/>
      <c r="H258" s="194">
        <v>1</v>
      </c>
      <c r="I258" s="195"/>
      <c r="J258" s="194"/>
      <c r="K258" s="194"/>
      <c r="L258" s="194"/>
      <c r="M258" s="195"/>
    </row>
    <row r="259" spans="2:14" x14ac:dyDescent="0.25">
      <c r="B259" s="162" t="s">
        <v>143</v>
      </c>
      <c r="C259" s="162" t="s">
        <v>144</v>
      </c>
      <c r="D259" s="191"/>
      <c r="E259" s="191"/>
      <c r="F259" s="191"/>
      <c r="G259" s="191"/>
      <c r="H259" s="191"/>
      <c r="I259" s="192"/>
      <c r="J259" s="191"/>
      <c r="K259" s="191"/>
      <c r="L259" s="191">
        <v>2</v>
      </c>
      <c r="M259" s="192"/>
    </row>
    <row r="260" spans="2:14" x14ac:dyDescent="0.25">
      <c r="B260" s="161" t="s">
        <v>482</v>
      </c>
      <c r="C260" s="161" t="s">
        <v>483</v>
      </c>
      <c r="D260" s="194"/>
      <c r="E260" s="194"/>
      <c r="F260" s="194"/>
      <c r="G260" s="194"/>
      <c r="H260" s="194"/>
      <c r="I260" s="195"/>
      <c r="J260" s="194">
        <v>1</v>
      </c>
      <c r="K260" s="194"/>
      <c r="L260" s="194"/>
      <c r="M260" s="195"/>
    </row>
    <row r="261" spans="2:14" x14ac:dyDescent="0.25">
      <c r="B261" s="162" t="s">
        <v>996</v>
      </c>
      <c r="C261" s="162" t="s">
        <v>997</v>
      </c>
      <c r="D261" s="298"/>
      <c r="E261" s="298"/>
      <c r="F261" s="298"/>
      <c r="G261" s="298"/>
      <c r="H261" s="298"/>
      <c r="I261" s="299"/>
      <c r="J261" s="298"/>
      <c r="K261" s="298">
        <v>1</v>
      </c>
      <c r="L261" s="298"/>
      <c r="M261" s="299"/>
    </row>
    <row r="262" spans="2:14" ht="21" x14ac:dyDescent="0.35">
      <c r="B262" s="292" t="s">
        <v>998</v>
      </c>
      <c r="C262" s="300"/>
      <c r="D262" s="301"/>
      <c r="E262" s="301"/>
      <c r="F262" s="301"/>
      <c r="G262" s="301"/>
      <c r="H262" s="301"/>
      <c r="I262" s="301"/>
      <c r="J262" s="301"/>
      <c r="K262" s="301"/>
      <c r="L262" s="301"/>
      <c r="M262" s="301"/>
      <c r="N262" s="300"/>
    </row>
    <row r="263" spans="2:14" x14ac:dyDescent="0.25">
      <c r="B263" s="61" t="s">
        <v>21</v>
      </c>
      <c r="C263" s="61" t="s">
        <v>22</v>
      </c>
      <c r="D263" s="196"/>
      <c r="E263" s="196"/>
      <c r="F263" s="196"/>
      <c r="G263" s="196"/>
      <c r="H263" s="196">
        <v>1</v>
      </c>
      <c r="I263" s="196">
        <v>1</v>
      </c>
      <c r="J263" s="196"/>
      <c r="K263" s="196"/>
      <c r="L263" s="196"/>
      <c r="M263" s="196"/>
      <c r="N263" s="302" t="s">
        <v>175</v>
      </c>
    </row>
    <row r="264" spans="2:14" x14ac:dyDescent="0.25">
      <c r="B264" s="61" t="s">
        <v>840</v>
      </c>
      <c r="C264" s="61" t="s">
        <v>841</v>
      </c>
      <c r="D264" s="196"/>
      <c r="E264" s="196"/>
      <c r="F264" s="196"/>
      <c r="G264" s="196">
        <v>1</v>
      </c>
      <c r="H264" s="196"/>
      <c r="I264" s="196"/>
      <c r="J264" s="196"/>
      <c r="K264" s="196"/>
      <c r="L264" s="196"/>
      <c r="M264" s="196"/>
      <c r="N264" s="302" t="s">
        <v>175</v>
      </c>
    </row>
    <row r="265" spans="2:14" x14ac:dyDescent="0.25">
      <c r="B265" s="61" t="s">
        <v>495</v>
      </c>
      <c r="C265" s="61" t="s">
        <v>496</v>
      </c>
      <c r="D265" s="196"/>
      <c r="E265" s="196"/>
      <c r="F265" s="196">
        <v>3</v>
      </c>
      <c r="G265" s="196"/>
      <c r="H265" s="196"/>
      <c r="I265" s="196"/>
      <c r="J265" s="196">
        <v>2</v>
      </c>
      <c r="K265" s="196"/>
      <c r="L265" s="196"/>
      <c r="M265" s="196"/>
      <c r="N265" s="302" t="s">
        <v>175</v>
      </c>
    </row>
    <row r="266" spans="2:14" x14ac:dyDescent="0.25">
      <c r="B266" s="300" t="s">
        <v>516</v>
      </c>
      <c r="C266" s="300" t="s">
        <v>517</v>
      </c>
      <c r="D266" s="301"/>
      <c r="E266" s="301"/>
      <c r="F266" s="301"/>
      <c r="G266" s="301"/>
      <c r="H266" s="301"/>
      <c r="I266" s="301"/>
      <c r="J266" s="301"/>
      <c r="K266" s="301"/>
      <c r="L266" s="301">
        <v>2</v>
      </c>
      <c r="M266" s="301"/>
      <c r="N266" s="282" t="s">
        <v>175</v>
      </c>
    </row>
    <row r="267" spans="2:14" x14ac:dyDescent="0.25">
      <c r="B267" s="300" t="s">
        <v>193</v>
      </c>
      <c r="C267" s="300" t="s">
        <v>194</v>
      </c>
      <c r="D267" s="301"/>
      <c r="E267" s="301"/>
      <c r="F267" s="301"/>
      <c r="G267" s="301"/>
      <c r="H267" s="301"/>
      <c r="I267" s="301"/>
      <c r="J267" s="301">
        <v>2</v>
      </c>
      <c r="K267" s="301"/>
      <c r="L267" s="301"/>
      <c r="M267" s="301"/>
      <c r="N267" s="282" t="s">
        <v>175</v>
      </c>
    </row>
    <row r="268" spans="2:14" x14ac:dyDescent="0.25">
      <c r="B268" s="61" t="s">
        <v>23</v>
      </c>
      <c r="C268" s="61" t="s">
        <v>24</v>
      </c>
      <c r="D268" s="196"/>
      <c r="E268" s="196">
        <v>4</v>
      </c>
      <c r="F268" s="196">
        <v>3</v>
      </c>
      <c r="G268" s="196">
        <v>1</v>
      </c>
      <c r="H268" s="196"/>
      <c r="I268" s="196">
        <v>2</v>
      </c>
      <c r="J268" s="196"/>
      <c r="K268" s="196"/>
      <c r="L268" s="196"/>
      <c r="M268" s="196"/>
      <c r="N268" s="302" t="s">
        <v>175</v>
      </c>
    </row>
    <row r="269" spans="2:14" x14ac:dyDescent="0.25">
      <c r="B269" s="61" t="s">
        <v>846</v>
      </c>
      <c r="C269" s="61" t="s">
        <v>847</v>
      </c>
      <c r="D269" s="196"/>
      <c r="E269" s="196"/>
      <c r="F269" s="196"/>
      <c r="G269" s="196"/>
      <c r="H269" s="196">
        <v>3</v>
      </c>
      <c r="I269" s="196"/>
      <c r="J269" s="196"/>
      <c r="K269" s="196"/>
      <c r="L269" s="196"/>
      <c r="M269" s="196"/>
      <c r="N269" s="302" t="s">
        <v>175</v>
      </c>
    </row>
    <row r="270" spans="2:14" x14ac:dyDescent="0.25">
      <c r="B270" s="300" t="s">
        <v>504</v>
      </c>
      <c r="C270" s="300" t="s">
        <v>505</v>
      </c>
      <c r="D270" s="301"/>
      <c r="E270" s="301"/>
      <c r="F270" s="301"/>
      <c r="G270" s="301"/>
      <c r="H270" s="301"/>
      <c r="I270" s="301"/>
      <c r="J270" s="301"/>
      <c r="K270" s="301"/>
      <c r="L270" s="301">
        <v>1</v>
      </c>
      <c r="M270" s="301"/>
      <c r="N270" s="282" t="s">
        <v>175</v>
      </c>
    </row>
    <row r="271" spans="2:14" x14ac:dyDescent="0.25">
      <c r="B271" s="300" t="s">
        <v>207</v>
      </c>
      <c r="C271" s="300" t="s">
        <v>208</v>
      </c>
      <c r="D271" s="301"/>
      <c r="E271" s="301"/>
      <c r="F271" s="301"/>
      <c r="G271" s="301"/>
      <c r="H271" s="301"/>
      <c r="I271" s="301"/>
      <c r="J271" s="301">
        <v>2</v>
      </c>
      <c r="K271" s="301"/>
      <c r="L271" s="301"/>
      <c r="M271" s="301"/>
      <c r="N271" s="282" t="s">
        <v>175</v>
      </c>
    </row>
    <row r="272" spans="2:14" x14ac:dyDescent="0.25">
      <c r="B272" s="61" t="s">
        <v>147</v>
      </c>
      <c r="C272" s="61" t="s">
        <v>148</v>
      </c>
      <c r="D272" s="196"/>
      <c r="E272" s="196"/>
      <c r="F272" s="196"/>
      <c r="G272" s="196"/>
      <c r="H272" s="196">
        <v>1</v>
      </c>
      <c r="I272" s="196"/>
      <c r="J272" s="196"/>
      <c r="K272" s="196"/>
      <c r="L272" s="196"/>
      <c r="M272" s="196"/>
      <c r="N272" s="302" t="s">
        <v>175</v>
      </c>
    </row>
    <row r="273" spans="2:14" x14ac:dyDescent="0.25">
      <c r="B273" s="61" t="s">
        <v>27</v>
      </c>
      <c r="C273" s="61" t="s">
        <v>28</v>
      </c>
      <c r="D273" s="196"/>
      <c r="E273" s="196">
        <v>1</v>
      </c>
      <c r="F273" s="196"/>
      <c r="G273" s="196"/>
      <c r="H273" s="196"/>
      <c r="I273" s="196"/>
      <c r="J273" s="196"/>
      <c r="K273" s="196"/>
      <c r="L273" s="196"/>
      <c r="M273" s="196">
        <v>2</v>
      </c>
      <c r="N273" s="302" t="s">
        <v>175</v>
      </c>
    </row>
    <row r="274" spans="2:14" x14ac:dyDescent="0.25">
      <c r="B274" s="4" t="s">
        <v>900</v>
      </c>
      <c r="C274" s="4" t="s">
        <v>901</v>
      </c>
      <c r="G274" s="4">
        <v>1</v>
      </c>
      <c r="N274" s="282" t="s">
        <v>175</v>
      </c>
    </row>
    <row r="275" spans="2:14" x14ac:dyDescent="0.25">
      <c r="B275" s="4" t="s">
        <v>902</v>
      </c>
      <c r="C275" s="4" t="s">
        <v>903</v>
      </c>
      <c r="E275" s="4">
        <v>1</v>
      </c>
      <c r="N275" s="282" t="s">
        <v>175</v>
      </c>
    </row>
    <row r="276" spans="2:14" x14ac:dyDescent="0.25">
      <c r="B276" s="61" t="s">
        <v>41</v>
      </c>
      <c r="C276" s="61" t="s">
        <v>42</v>
      </c>
      <c r="D276" s="61">
        <v>3</v>
      </c>
      <c r="E276" s="61">
        <v>2</v>
      </c>
      <c r="F276" s="61"/>
      <c r="G276" s="61">
        <v>1</v>
      </c>
      <c r="H276" s="61"/>
      <c r="I276" s="61">
        <v>1</v>
      </c>
      <c r="J276" s="61"/>
      <c r="K276" s="61"/>
      <c r="L276" s="61"/>
      <c r="M276" s="61"/>
      <c r="N276" s="302" t="s">
        <v>175</v>
      </c>
    </row>
    <row r="277" spans="2:14" x14ac:dyDescent="0.25">
      <c r="B277" s="61" t="s">
        <v>506</v>
      </c>
      <c r="C277" s="61" t="s">
        <v>507</v>
      </c>
      <c r="D277" s="61"/>
      <c r="E277" s="61"/>
      <c r="F277" s="61"/>
      <c r="G277" s="61"/>
      <c r="H277" s="61"/>
      <c r="I277" s="61"/>
      <c r="J277" s="61"/>
      <c r="K277" s="61"/>
      <c r="L277" s="61">
        <v>2</v>
      </c>
      <c r="M277" s="61"/>
      <c r="N277" s="302" t="s">
        <v>175</v>
      </c>
    </row>
    <row r="278" spans="2:14" x14ac:dyDescent="0.25">
      <c r="B278" s="4" t="s">
        <v>906</v>
      </c>
      <c r="C278" s="4" t="s">
        <v>907</v>
      </c>
      <c r="E278" s="4">
        <v>1</v>
      </c>
      <c r="N278" s="282" t="s">
        <v>175</v>
      </c>
    </row>
    <row r="279" spans="2:14" x14ac:dyDescent="0.25">
      <c r="B279" s="4" t="s">
        <v>904</v>
      </c>
      <c r="C279" s="4" t="s">
        <v>905</v>
      </c>
      <c r="H279" s="4">
        <v>1</v>
      </c>
      <c r="N279" s="282" t="s">
        <v>175</v>
      </c>
    </row>
    <row r="280" spans="2:14" x14ac:dyDescent="0.25">
      <c r="B280" s="61" t="s">
        <v>59</v>
      </c>
      <c r="C280" s="61" t="s">
        <v>60</v>
      </c>
      <c r="D280" s="61">
        <v>3</v>
      </c>
      <c r="E280" s="61">
        <v>1</v>
      </c>
      <c r="F280" s="61"/>
      <c r="G280" s="61"/>
      <c r="H280" s="61"/>
      <c r="I280" s="61"/>
      <c r="J280" s="61"/>
      <c r="K280" s="61"/>
      <c r="L280" s="61">
        <v>3</v>
      </c>
      <c r="M280" s="61"/>
      <c r="N280" s="302" t="s">
        <v>175</v>
      </c>
    </row>
    <row r="281" spans="2:14" x14ac:dyDescent="0.25">
      <c r="B281" s="61" t="s">
        <v>943</v>
      </c>
      <c r="C281" s="61" t="s">
        <v>944</v>
      </c>
      <c r="D281" s="61"/>
      <c r="E281" s="61"/>
      <c r="F281" s="61"/>
      <c r="G281" s="61"/>
      <c r="H281" s="61"/>
      <c r="I281" s="61">
        <v>1</v>
      </c>
      <c r="J281" s="61"/>
      <c r="K281" s="61"/>
      <c r="L281" s="61"/>
      <c r="M281" s="61"/>
      <c r="N281" s="302" t="s">
        <v>175</v>
      </c>
    </row>
    <row r="282" spans="2:14" x14ac:dyDescent="0.25">
      <c r="B282" s="4" t="s">
        <v>369</v>
      </c>
      <c r="C282" s="4" t="s">
        <v>370</v>
      </c>
      <c r="J282" s="4">
        <v>1</v>
      </c>
      <c r="N282" s="282" t="s">
        <v>175</v>
      </c>
    </row>
    <row r="283" spans="2:14" x14ac:dyDescent="0.25">
      <c r="B283" s="4" t="s">
        <v>371</v>
      </c>
      <c r="C283" s="4" t="s">
        <v>372</v>
      </c>
      <c r="L283" s="4">
        <v>1</v>
      </c>
      <c r="N283" s="282" t="s">
        <v>175</v>
      </c>
    </row>
    <row r="284" spans="2:14" x14ac:dyDescent="0.25">
      <c r="B284" s="61" t="s">
        <v>79</v>
      </c>
      <c r="C284" s="61" t="s">
        <v>80</v>
      </c>
      <c r="D284" s="61">
        <v>1</v>
      </c>
      <c r="E284" s="61"/>
      <c r="F284" s="61"/>
      <c r="G284" s="61"/>
      <c r="H284" s="61"/>
      <c r="I284" s="61"/>
      <c r="J284" s="61"/>
      <c r="K284" s="61"/>
      <c r="L284" s="61">
        <v>2</v>
      </c>
      <c r="M284" s="61"/>
      <c r="N284" s="302" t="s">
        <v>175</v>
      </c>
    </row>
    <row r="285" spans="2:14" x14ac:dyDescent="0.25">
      <c r="B285" s="61" t="s">
        <v>838</v>
      </c>
      <c r="C285" s="61" t="s">
        <v>839</v>
      </c>
      <c r="D285" s="61"/>
      <c r="E285" s="61">
        <v>1</v>
      </c>
      <c r="F285" s="61"/>
      <c r="G285" s="61"/>
      <c r="H285" s="61"/>
      <c r="I285" s="61"/>
      <c r="J285" s="61"/>
      <c r="K285" s="61"/>
      <c r="L285" s="61"/>
      <c r="M285" s="61"/>
      <c r="N285" s="302" t="s">
        <v>175</v>
      </c>
    </row>
    <row r="286" spans="2:14" x14ac:dyDescent="0.25">
      <c r="B286" s="4" t="s">
        <v>81</v>
      </c>
      <c r="C286" s="4" t="s">
        <v>82</v>
      </c>
      <c r="D286" s="4">
        <v>1</v>
      </c>
      <c r="E286" s="4">
        <v>1</v>
      </c>
      <c r="G286" s="4">
        <v>1</v>
      </c>
      <c r="H286" s="4">
        <v>2</v>
      </c>
      <c r="M286" s="4">
        <v>1</v>
      </c>
      <c r="N286" s="282" t="s">
        <v>175</v>
      </c>
    </row>
    <row r="287" spans="2:14" x14ac:dyDescent="0.25">
      <c r="B287" s="4" t="s">
        <v>918</v>
      </c>
      <c r="C287" s="4" t="s">
        <v>919</v>
      </c>
      <c r="F287" s="4">
        <v>1</v>
      </c>
      <c r="N287" s="282" t="s">
        <v>175</v>
      </c>
    </row>
    <row r="288" spans="2:14" x14ac:dyDescent="0.25">
      <c r="B288" s="61" t="s">
        <v>145</v>
      </c>
      <c r="C288" s="61" t="s">
        <v>146</v>
      </c>
      <c r="D288" s="61"/>
      <c r="E288" s="61"/>
      <c r="F288" s="61">
        <v>1</v>
      </c>
      <c r="G288" s="61"/>
      <c r="H288" s="61"/>
      <c r="I288" s="61">
        <v>1</v>
      </c>
      <c r="J288" s="61"/>
      <c r="K288" s="61"/>
      <c r="L288" s="61">
        <v>1</v>
      </c>
      <c r="M288" s="61"/>
      <c r="N288" s="302" t="s">
        <v>178</v>
      </c>
    </row>
    <row r="289" spans="2:14" x14ac:dyDescent="0.25">
      <c r="B289" s="61" t="s">
        <v>497</v>
      </c>
      <c r="C289" s="61" t="s">
        <v>498</v>
      </c>
      <c r="D289" s="61"/>
      <c r="E289" s="61"/>
      <c r="F289" s="61">
        <v>1</v>
      </c>
      <c r="G289" s="61"/>
      <c r="H289" s="61"/>
      <c r="I289" s="61"/>
      <c r="J289" s="61"/>
      <c r="K289" s="61">
        <v>1</v>
      </c>
      <c r="L289" s="61"/>
      <c r="M289" s="61"/>
      <c r="N289" s="302" t="s">
        <v>178</v>
      </c>
    </row>
    <row r="290" spans="2:14" x14ac:dyDescent="0.25">
      <c r="B290" s="4" t="s">
        <v>93</v>
      </c>
      <c r="C290" s="4" t="s">
        <v>94</v>
      </c>
      <c r="K290" s="4">
        <v>1</v>
      </c>
      <c r="N290" s="282" t="s">
        <v>175</v>
      </c>
    </row>
    <row r="291" spans="2:14" x14ac:dyDescent="0.25">
      <c r="B291" s="4" t="s">
        <v>518</v>
      </c>
      <c r="C291" s="4" t="s">
        <v>519</v>
      </c>
      <c r="J291" s="4">
        <v>1</v>
      </c>
      <c r="N291" s="282" t="s">
        <v>175</v>
      </c>
    </row>
    <row r="292" spans="2:14" x14ac:dyDescent="0.25">
      <c r="B292" s="4" t="s">
        <v>951</v>
      </c>
      <c r="C292" s="4" t="s">
        <v>952</v>
      </c>
      <c r="H292" s="4">
        <v>1</v>
      </c>
      <c r="N292" s="282" t="s">
        <v>175</v>
      </c>
    </row>
    <row r="293" spans="2:14" x14ac:dyDescent="0.25">
      <c r="B293" s="61" t="s">
        <v>95</v>
      </c>
      <c r="C293" s="61" t="s">
        <v>96</v>
      </c>
      <c r="D293" s="61"/>
      <c r="E293" s="61"/>
      <c r="F293" s="61"/>
      <c r="G293" s="61"/>
      <c r="H293" s="61"/>
      <c r="I293" s="61"/>
      <c r="J293" s="61">
        <v>1</v>
      </c>
      <c r="K293" s="61"/>
      <c r="L293" s="61"/>
      <c r="M293" s="61"/>
      <c r="N293" s="302" t="s">
        <v>178</v>
      </c>
    </row>
    <row r="294" spans="2:14" x14ac:dyDescent="0.25">
      <c r="B294" s="4" t="s">
        <v>844</v>
      </c>
      <c r="C294" s="4" t="s">
        <v>845</v>
      </c>
      <c r="F294" s="4">
        <v>1</v>
      </c>
      <c r="N294" s="282" t="s">
        <v>175</v>
      </c>
    </row>
    <row r="295" spans="2:14" x14ac:dyDescent="0.25">
      <c r="B295" s="4" t="s">
        <v>409</v>
      </c>
      <c r="C295" s="4" t="s">
        <v>410</v>
      </c>
      <c r="J295" s="4">
        <v>1</v>
      </c>
      <c r="N295" s="282" t="s">
        <v>175</v>
      </c>
    </row>
    <row r="296" spans="2:14" x14ac:dyDescent="0.25">
      <c r="B296" s="4" t="s">
        <v>411</v>
      </c>
      <c r="C296" s="4" t="s">
        <v>412</v>
      </c>
      <c r="K296" s="4">
        <v>1</v>
      </c>
      <c r="N296" s="282" t="s">
        <v>175</v>
      </c>
    </row>
    <row r="297" spans="2:14" x14ac:dyDescent="0.25">
      <c r="B297" s="61" t="s">
        <v>914</v>
      </c>
      <c r="C297" s="61" t="s">
        <v>915</v>
      </c>
      <c r="D297" s="61"/>
      <c r="E297" s="61">
        <v>1</v>
      </c>
      <c r="F297" s="61"/>
      <c r="G297" s="61"/>
      <c r="H297" s="61"/>
      <c r="I297" s="61"/>
      <c r="J297" s="61"/>
      <c r="K297" s="61"/>
      <c r="L297" s="61"/>
      <c r="M297" s="61"/>
      <c r="N297" s="302" t="s">
        <v>175</v>
      </c>
    </row>
    <row r="298" spans="2:14" x14ac:dyDescent="0.25">
      <c r="B298" s="61" t="s">
        <v>99</v>
      </c>
      <c r="C298" s="61" t="s">
        <v>100</v>
      </c>
      <c r="D298" s="61">
        <v>1</v>
      </c>
      <c r="E298" s="61">
        <v>1</v>
      </c>
      <c r="F298" s="61"/>
      <c r="G298" s="61">
        <v>1</v>
      </c>
      <c r="H298" s="61">
        <v>1</v>
      </c>
      <c r="I298" s="61"/>
      <c r="J298" s="61"/>
      <c r="K298" s="61"/>
      <c r="L298" s="61">
        <v>1</v>
      </c>
      <c r="M298" s="61"/>
      <c r="N298" s="302" t="s">
        <v>175</v>
      </c>
    </row>
    <row r="299" spans="2:14" x14ac:dyDescent="0.25">
      <c r="B299" s="61" t="s">
        <v>916</v>
      </c>
      <c r="C299" s="61" t="s">
        <v>917</v>
      </c>
      <c r="D299" s="61"/>
      <c r="E299" s="61"/>
      <c r="F299" s="61">
        <v>2</v>
      </c>
      <c r="G299" s="61"/>
      <c r="H299" s="61"/>
      <c r="I299" s="61"/>
      <c r="J299" s="61"/>
      <c r="K299" s="61"/>
      <c r="L299" s="61"/>
      <c r="M299" s="61"/>
      <c r="N299" s="302" t="s">
        <v>175</v>
      </c>
    </row>
    <row r="300" spans="2:14" x14ac:dyDescent="0.25">
      <c r="B300" s="4" t="s">
        <v>920</v>
      </c>
      <c r="C300" s="4" t="s">
        <v>921</v>
      </c>
      <c r="E300" s="4">
        <v>2</v>
      </c>
      <c r="G300" s="4">
        <v>1</v>
      </c>
      <c r="N300" s="282" t="s">
        <v>175</v>
      </c>
    </row>
    <row r="301" spans="2:14" x14ac:dyDescent="0.25">
      <c r="B301" s="4" t="s">
        <v>922</v>
      </c>
      <c r="C301" s="4" t="s">
        <v>923</v>
      </c>
      <c r="D301" s="4">
        <v>1</v>
      </c>
      <c r="H301" s="4">
        <v>1</v>
      </c>
      <c r="I301" s="4">
        <v>2</v>
      </c>
      <c r="N301" s="282" t="s">
        <v>175</v>
      </c>
    </row>
    <row r="302" spans="2:14" x14ac:dyDescent="0.25">
      <c r="B302" s="4" t="s">
        <v>413</v>
      </c>
      <c r="C302" s="4" t="s">
        <v>414</v>
      </c>
      <c r="L302" s="4">
        <v>2</v>
      </c>
      <c r="N302" s="282" t="s">
        <v>175</v>
      </c>
    </row>
    <row r="303" spans="2:14" x14ac:dyDescent="0.25">
      <c r="B303" s="61" t="s">
        <v>945</v>
      </c>
      <c r="C303" s="61" t="s">
        <v>946</v>
      </c>
      <c r="D303" s="61"/>
      <c r="E303" s="61">
        <v>1</v>
      </c>
      <c r="F303" s="61"/>
      <c r="G303" s="61"/>
      <c r="H303" s="61"/>
      <c r="I303" s="61"/>
      <c r="J303" s="61"/>
      <c r="K303" s="61"/>
      <c r="L303" s="61"/>
      <c r="M303" s="61"/>
      <c r="N303" s="302" t="s">
        <v>178</v>
      </c>
    </row>
    <row r="304" spans="2:14" x14ac:dyDescent="0.25">
      <c r="B304" s="4" t="s">
        <v>103</v>
      </c>
      <c r="C304" s="4" t="s">
        <v>104</v>
      </c>
      <c r="D304" s="4">
        <v>1</v>
      </c>
      <c r="N304" s="282" t="s">
        <v>175</v>
      </c>
    </row>
    <row r="305" spans="2:14" x14ac:dyDescent="0.25">
      <c r="B305" s="4" t="s">
        <v>502</v>
      </c>
      <c r="C305" s="4" t="s">
        <v>503</v>
      </c>
      <c r="J305" s="4">
        <v>1</v>
      </c>
      <c r="N305" s="282" t="s">
        <v>175</v>
      </c>
    </row>
    <row r="306" spans="2:14" x14ac:dyDescent="0.25">
      <c r="B306" s="61" t="s">
        <v>872</v>
      </c>
      <c r="C306" s="61" t="s">
        <v>873</v>
      </c>
      <c r="D306" s="61">
        <v>1</v>
      </c>
      <c r="E306" s="61"/>
      <c r="F306" s="61">
        <v>1</v>
      </c>
      <c r="G306" s="61"/>
      <c r="H306" s="61"/>
      <c r="I306" s="61">
        <v>1</v>
      </c>
      <c r="J306" s="61"/>
      <c r="K306" s="61"/>
      <c r="L306" s="61"/>
      <c r="M306" s="61"/>
      <c r="N306" s="302" t="s">
        <v>178</v>
      </c>
    </row>
    <row r="307" spans="2:14" x14ac:dyDescent="0.25">
      <c r="B307" s="4" t="s">
        <v>111</v>
      </c>
      <c r="C307" s="4" t="s">
        <v>112</v>
      </c>
      <c r="E307" s="4">
        <v>1</v>
      </c>
      <c r="N307" s="282" t="s">
        <v>175</v>
      </c>
    </row>
    <row r="308" spans="2:14" x14ac:dyDescent="0.25">
      <c r="B308" s="4" t="s">
        <v>149</v>
      </c>
      <c r="C308" s="4" t="s">
        <v>150</v>
      </c>
      <c r="F308" s="4">
        <v>1</v>
      </c>
      <c r="K308" s="4">
        <v>2</v>
      </c>
      <c r="N308" s="282" t="s">
        <v>175</v>
      </c>
    </row>
    <row r="309" spans="2:14" x14ac:dyDescent="0.25">
      <c r="B309" s="61" t="s">
        <v>119</v>
      </c>
      <c r="C309" s="61" t="s">
        <v>120</v>
      </c>
      <c r="D309" s="61"/>
      <c r="E309" s="61"/>
      <c r="F309" s="61"/>
      <c r="G309" s="61"/>
      <c r="H309" s="61">
        <v>1</v>
      </c>
      <c r="I309" s="61"/>
      <c r="J309" s="61"/>
      <c r="K309" s="61"/>
      <c r="L309" s="61"/>
      <c r="M309" s="61"/>
      <c r="N309" s="302" t="s">
        <v>175</v>
      </c>
    </row>
    <row r="310" spans="2:14" x14ac:dyDescent="0.25">
      <c r="B310" s="61" t="s">
        <v>423</v>
      </c>
      <c r="C310" s="61" t="s">
        <v>424</v>
      </c>
      <c r="D310" s="61"/>
      <c r="E310" s="61"/>
      <c r="F310" s="61"/>
      <c r="G310" s="61"/>
      <c r="H310" s="61"/>
      <c r="I310" s="61"/>
      <c r="J310" s="61">
        <v>2</v>
      </c>
      <c r="K310" s="61"/>
      <c r="L310" s="61"/>
      <c r="M310" s="61"/>
      <c r="N310" s="302" t="s">
        <v>175</v>
      </c>
    </row>
    <row r="311" spans="2:14" x14ac:dyDescent="0.25">
      <c r="B311" s="4" t="s">
        <v>928</v>
      </c>
      <c r="C311" s="4" t="s">
        <v>929</v>
      </c>
      <c r="G311" s="4">
        <v>1</v>
      </c>
      <c r="N311" s="282" t="s">
        <v>178</v>
      </c>
    </row>
    <row r="312" spans="2:14" x14ac:dyDescent="0.25">
      <c r="B312" s="61" t="s">
        <v>514</v>
      </c>
      <c r="C312" s="61" t="s">
        <v>515</v>
      </c>
      <c r="D312" s="61"/>
      <c r="E312" s="61"/>
      <c r="F312" s="61"/>
      <c r="G312" s="61"/>
      <c r="H312" s="61"/>
      <c r="I312" s="61"/>
      <c r="J312" s="61"/>
      <c r="K312" s="61"/>
      <c r="L312" s="61"/>
      <c r="M312" s="61">
        <v>1</v>
      </c>
      <c r="N312" s="302" t="s">
        <v>178</v>
      </c>
    </row>
    <row r="313" spans="2:14" x14ac:dyDescent="0.25">
      <c r="B313" s="4" t="s">
        <v>127</v>
      </c>
      <c r="C313" s="4" t="s">
        <v>128</v>
      </c>
      <c r="E313" s="4">
        <v>2</v>
      </c>
      <c r="H313" s="4">
        <v>2</v>
      </c>
      <c r="L313" s="4">
        <v>2</v>
      </c>
      <c r="N313" s="282" t="s">
        <v>175</v>
      </c>
    </row>
    <row r="314" spans="2:14" x14ac:dyDescent="0.25">
      <c r="B314" s="4" t="s">
        <v>870</v>
      </c>
      <c r="C314" s="4" t="s">
        <v>871</v>
      </c>
      <c r="D314" s="4">
        <v>3</v>
      </c>
      <c r="I314" s="4">
        <v>2</v>
      </c>
      <c r="N314" s="282" t="s">
        <v>175</v>
      </c>
    </row>
    <row r="315" spans="2:14" x14ac:dyDescent="0.25">
      <c r="B315" s="61" t="s">
        <v>436</v>
      </c>
      <c r="C315" s="61" t="s">
        <v>437</v>
      </c>
      <c r="D315" s="61">
        <v>4</v>
      </c>
      <c r="E315" s="61"/>
      <c r="F315" s="61"/>
      <c r="G315" s="61"/>
      <c r="H315" s="61">
        <v>3</v>
      </c>
      <c r="I315" s="61"/>
      <c r="J315" s="61"/>
      <c r="K315" s="61"/>
      <c r="L315" s="61">
        <v>1</v>
      </c>
      <c r="M315" s="61"/>
      <c r="N315" s="302" t="s">
        <v>175</v>
      </c>
    </row>
    <row r="316" spans="2:14" x14ac:dyDescent="0.25">
      <c r="B316" s="61" t="s">
        <v>939</v>
      </c>
      <c r="C316" s="61" t="s">
        <v>940</v>
      </c>
      <c r="D316" s="61"/>
      <c r="E316" s="61">
        <v>1</v>
      </c>
      <c r="F316" s="61"/>
      <c r="G316" s="61"/>
      <c r="H316" s="61"/>
      <c r="I316" s="61"/>
      <c r="J316" s="61"/>
      <c r="K316" s="61"/>
      <c r="L316" s="61"/>
      <c r="M316" s="61"/>
      <c r="N316" s="302" t="s">
        <v>175</v>
      </c>
    </row>
    <row r="317" spans="2:14" x14ac:dyDescent="0.25">
      <c r="B317" s="4" t="s">
        <v>508</v>
      </c>
      <c r="C317" s="4" t="s">
        <v>509</v>
      </c>
      <c r="J317" s="4">
        <v>1</v>
      </c>
      <c r="N317" s="282" t="s">
        <v>178</v>
      </c>
    </row>
    <row r="318" spans="2:14" x14ac:dyDescent="0.25">
      <c r="B318" s="4" t="s">
        <v>129</v>
      </c>
      <c r="C318" s="4" t="s">
        <v>130</v>
      </c>
      <c r="F318" s="4">
        <v>2</v>
      </c>
      <c r="N318" s="282" t="s">
        <v>178</v>
      </c>
    </row>
    <row r="319" spans="2:14" x14ac:dyDescent="0.25">
      <c r="B319" s="61" t="s">
        <v>912</v>
      </c>
      <c r="C319" s="61" t="s">
        <v>913</v>
      </c>
      <c r="D319" s="61">
        <v>2</v>
      </c>
      <c r="E319" s="61">
        <v>3</v>
      </c>
      <c r="F319" s="61">
        <v>2</v>
      </c>
      <c r="G319" s="61">
        <v>1</v>
      </c>
      <c r="H319" s="61">
        <v>3</v>
      </c>
      <c r="I319" s="61">
        <v>2</v>
      </c>
      <c r="J319" s="61"/>
      <c r="K319" s="61"/>
      <c r="L319" s="61"/>
      <c r="M319" s="61"/>
      <c r="N319" s="302" t="s">
        <v>175</v>
      </c>
    </row>
    <row r="320" spans="2:14" x14ac:dyDescent="0.25">
      <c r="B320" s="61" t="s">
        <v>131</v>
      </c>
      <c r="C320" s="61" t="s">
        <v>132</v>
      </c>
      <c r="D320" s="61"/>
      <c r="E320" s="61"/>
      <c r="F320" s="61"/>
      <c r="G320" s="61"/>
      <c r="H320" s="61"/>
      <c r="I320" s="61"/>
      <c r="J320" s="61"/>
      <c r="K320" s="61"/>
      <c r="L320" s="61">
        <v>1</v>
      </c>
      <c r="M320" s="61"/>
      <c r="N320" s="302" t="s">
        <v>175</v>
      </c>
    </row>
    <row r="321" spans="2:14" x14ac:dyDescent="0.25">
      <c r="B321" s="4" t="s">
        <v>133</v>
      </c>
      <c r="C321" s="4" t="s">
        <v>134</v>
      </c>
      <c r="D321" s="4">
        <v>1</v>
      </c>
      <c r="G321" s="4">
        <v>1</v>
      </c>
      <c r="I321" s="4">
        <v>1</v>
      </c>
      <c r="J321" s="4">
        <v>1</v>
      </c>
      <c r="N321" s="282" t="s">
        <v>178</v>
      </c>
    </row>
    <row r="322" spans="2:14" x14ac:dyDescent="0.25">
      <c r="B322" s="61" t="s">
        <v>941</v>
      </c>
      <c r="C322" s="61" t="s">
        <v>942</v>
      </c>
      <c r="D322" s="61"/>
      <c r="E322" s="61"/>
      <c r="F322" s="61"/>
      <c r="G322" s="61"/>
      <c r="H322" s="61">
        <v>1</v>
      </c>
      <c r="I322" s="61"/>
      <c r="J322" s="61"/>
      <c r="K322" s="61"/>
      <c r="L322" s="61"/>
      <c r="M322" s="61"/>
      <c r="N322" s="302" t="s">
        <v>175</v>
      </c>
    </row>
    <row r="323" spans="2:14" x14ac:dyDescent="0.25">
      <c r="B323" s="61" t="s">
        <v>894</v>
      </c>
      <c r="C323" s="61" t="s">
        <v>895</v>
      </c>
      <c r="D323" s="61"/>
      <c r="E323" s="61">
        <v>1</v>
      </c>
      <c r="F323" s="61">
        <v>1</v>
      </c>
      <c r="G323" s="61">
        <v>1</v>
      </c>
      <c r="H323" s="61"/>
      <c r="I323" s="61"/>
      <c r="J323" s="61"/>
      <c r="K323" s="61"/>
      <c r="L323" s="61"/>
      <c r="M323" s="61"/>
      <c r="N323" s="302" t="s">
        <v>175</v>
      </c>
    </row>
    <row r="324" spans="2:14" x14ac:dyDescent="0.25">
      <c r="B324" s="61" t="s">
        <v>460</v>
      </c>
      <c r="C324" s="61" t="s">
        <v>461</v>
      </c>
      <c r="D324" s="61"/>
      <c r="E324" s="61"/>
      <c r="F324" s="61"/>
      <c r="G324" s="61"/>
      <c r="H324" s="61"/>
      <c r="I324" s="61"/>
      <c r="J324" s="61">
        <v>1</v>
      </c>
      <c r="K324" s="61"/>
      <c r="L324" s="61"/>
      <c r="M324" s="61"/>
      <c r="N324" s="302" t="s">
        <v>175</v>
      </c>
    </row>
    <row r="325" spans="2:14" x14ac:dyDescent="0.25">
      <c r="B325" s="4" t="s">
        <v>866</v>
      </c>
      <c r="C325" s="4" t="s">
        <v>867</v>
      </c>
      <c r="G325" s="4">
        <v>1</v>
      </c>
      <c r="N325" s="282" t="s">
        <v>178</v>
      </c>
    </row>
    <row r="326" spans="2:14" x14ac:dyDescent="0.25">
      <c r="B326" s="61" t="s">
        <v>955</v>
      </c>
      <c r="C326" s="61" t="s">
        <v>956</v>
      </c>
      <c r="D326" s="61"/>
      <c r="E326" s="61">
        <v>2</v>
      </c>
      <c r="F326" s="61"/>
      <c r="G326" s="61"/>
      <c r="H326" s="61"/>
      <c r="I326" s="61"/>
      <c r="J326" s="61"/>
      <c r="K326" s="61"/>
      <c r="L326" s="61"/>
      <c r="M326" s="61"/>
      <c r="N326" s="302" t="s">
        <v>178</v>
      </c>
    </row>
    <row r="327" spans="2:14" x14ac:dyDescent="0.25">
      <c r="B327" s="4" t="s">
        <v>896</v>
      </c>
      <c r="C327" s="4" t="s">
        <v>897</v>
      </c>
      <c r="E327" s="4">
        <v>2</v>
      </c>
      <c r="N327" s="282" t="s">
        <v>178</v>
      </c>
    </row>
  </sheetData>
  <sortState columnSort="1" ref="D6:I327">
    <sortCondition ref="D6:I6"/>
  </sortState>
  <mergeCells count="23">
    <mergeCell ref="B2:B5"/>
    <mergeCell ref="P5:S5"/>
    <mergeCell ref="P184:X187"/>
    <mergeCell ref="P35:AA38"/>
    <mergeCell ref="P84:Z88"/>
    <mergeCell ref="O2:P2"/>
    <mergeCell ref="P4:S4"/>
    <mergeCell ref="P89:Z91"/>
    <mergeCell ref="M2:M5"/>
    <mergeCell ref="N2:N5"/>
    <mergeCell ref="U4:Y4"/>
    <mergeCell ref="C1:I1"/>
    <mergeCell ref="O1:Z1"/>
    <mergeCell ref="H2:H5"/>
    <mergeCell ref="I2:I5"/>
    <mergeCell ref="J2:J5"/>
    <mergeCell ref="K2:K5"/>
    <mergeCell ref="L2:L5"/>
    <mergeCell ref="C2:C5"/>
    <mergeCell ref="D2:D5"/>
    <mergeCell ref="E2:E5"/>
    <mergeCell ref="F2:F5"/>
    <mergeCell ref="G2:G5"/>
  </mergeCells>
  <hyperlinks>
    <hyperlink ref="P4" location="'Invertebratecommunity structure'!O8:Z33" display="Community Ordination with markers"/>
    <hyperlink ref="O2" location="'Invertebratecommunity structure'!A6" tooltip="click here to go to top of the data matrix" display="Top of Taxon Data"/>
    <hyperlink ref="U4" location="'Invertebratecommunity structure'!N46:Y72" display="Community Ordination with environmental variables"/>
    <hyperlink ref="P4:S4" location="'Invertebratecommunity structure'!Z6:Z33" tooltip="Community ordination" display="Community Ordination with markers"/>
    <hyperlink ref="O2:P2" location="'Invertebratecommunity structure'!A6" tooltip="click here to go to top of the data matrix" display="Top of Taxon Data"/>
    <hyperlink ref="C2:C5" location="Glossary!B8:I11" tooltip="Glossary" display="LowestIDNC"/>
    <hyperlink ref="U4:Y4" location="'Invertebratecommunity structure'!Z45:Z88" tooltip="constrained ordination using data from sheet 'Invertebrate Occurrence'" display="Community Ordination with environmental variables"/>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AI86"/>
  <sheetViews>
    <sheetView showGridLines="0" workbookViewId="0">
      <pane ySplit="3" topLeftCell="A4" activePane="bottomLeft" state="frozen"/>
      <selection pane="bottomLeft" activeCell="A4" sqref="A4"/>
    </sheetView>
  </sheetViews>
  <sheetFormatPr defaultRowHeight="15" x14ac:dyDescent="0.25"/>
  <cols>
    <col min="1" max="1" width="4.28515625" style="63" customWidth="1"/>
    <col min="2" max="2" width="32" style="63" customWidth="1"/>
    <col min="3" max="3" width="30.85546875" style="63" bestFit="1" customWidth="1"/>
    <col min="4" max="21" width="5.28515625" style="63" customWidth="1"/>
    <col min="22" max="27" width="5.28515625" style="64" customWidth="1"/>
    <col min="28" max="28" width="15" style="63" customWidth="1"/>
    <col min="29" max="16384" width="9.140625" style="63"/>
  </cols>
  <sheetData>
    <row r="1" spans="1:35" ht="24.75" customHeight="1" x14ac:dyDescent="0.4">
      <c r="A1" s="209"/>
      <c r="B1" s="148" t="s">
        <v>753</v>
      </c>
      <c r="C1" s="376" t="s">
        <v>520</v>
      </c>
      <c r="D1" s="377"/>
      <c r="E1" s="377"/>
      <c r="F1" s="377"/>
      <c r="G1" s="377"/>
      <c r="H1" s="377"/>
      <c r="I1" s="377"/>
      <c r="J1" s="377"/>
      <c r="K1" s="377"/>
      <c r="L1" s="377"/>
      <c r="M1" s="377"/>
      <c r="N1" s="377"/>
      <c r="O1" s="377"/>
      <c r="P1" s="377"/>
      <c r="Q1" s="377"/>
      <c r="R1" s="377"/>
      <c r="S1" s="377"/>
      <c r="T1" s="377"/>
      <c r="U1" s="377"/>
      <c r="V1" s="257"/>
      <c r="W1" s="257"/>
      <c r="X1" s="257"/>
      <c r="Y1" s="257"/>
      <c r="Z1" s="257"/>
      <c r="AA1" s="257"/>
      <c r="AB1" s="378" t="s">
        <v>521</v>
      </c>
      <c r="AC1" s="388" t="s">
        <v>1005</v>
      </c>
      <c r="AD1" s="389"/>
      <c r="AE1" s="389"/>
      <c r="AF1" s="389"/>
      <c r="AG1" s="389"/>
      <c r="AH1" s="389"/>
      <c r="AI1" s="389"/>
    </row>
    <row r="2" spans="1:35" ht="15" customHeight="1" x14ac:dyDescent="0.25">
      <c r="A2" s="209"/>
      <c r="B2" s="384" t="s">
        <v>522</v>
      </c>
      <c r="C2" s="385"/>
      <c r="D2" s="381">
        <v>1997</v>
      </c>
      <c r="E2" s="382"/>
      <c r="F2" s="382"/>
      <c r="G2" s="381">
        <v>1999</v>
      </c>
      <c r="H2" s="382"/>
      <c r="I2" s="383"/>
      <c r="J2" s="381">
        <v>2001</v>
      </c>
      <c r="K2" s="382"/>
      <c r="L2" s="383"/>
      <c r="M2" s="381">
        <v>2003</v>
      </c>
      <c r="N2" s="382"/>
      <c r="O2" s="383"/>
      <c r="P2" s="381">
        <v>2005</v>
      </c>
      <c r="Q2" s="382"/>
      <c r="R2" s="383"/>
      <c r="S2" s="381">
        <v>2007</v>
      </c>
      <c r="T2" s="382"/>
      <c r="U2" s="383"/>
      <c r="V2" s="381">
        <v>2009</v>
      </c>
      <c r="W2" s="382"/>
      <c r="X2" s="383"/>
      <c r="Y2" s="381">
        <v>2011</v>
      </c>
      <c r="Z2" s="382"/>
      <c r="AA2" s="383"/>
      <c r="AB2" s="379"/>
      <c r="AC2" s="62"/>
      <c r="AD2" s="371" t="s">
        <v>799</v>
      </c>
      <c r="AE2" s="371"/>
      <c r="AF2" s="371"/>
    </row>
    <row r="3" spans="1:35" x14ac:dyDescent="0.25">
      <c r="A3" s="209"/>
      <c r="B3" s="386"/>
      <c r="C3" s="387"/>
      <c r="D3" s="149" t="s">
        <v>523</v>
      </c>
      <c r="E3" s="150" t="s">
        <v>524</v>
      </c>
      <c r="F3" s="150" t="s">
        <v>525</v>
      </c>
      <c r="G3" s="149" t="s">
        <v>523</v>
      </c>
      <c r="H3" s="150" t="s">
        <v>524</v>
      </c>
      <c r="I3" s="151" t="s">
        <v>525</v>
      </c>
      <c r="J3" s="149" t="s">
        <v>523</v>
      </c>
      <c r="K3" s="150" t="s">
        <v>526</v>
      </c>
      <c r="L3" s="151" t="s">
        <v>525</v>
      </c>
      <c r="M3" s="149" t="s">
        <v>523</v>
      </c>
      <c r="N3" s="150" t="s">
        <v>524</v>
      </c>
      <c r="O3" s="151" t="s">
        <v>525</v>
      </c>
      <c r="P3" s="149" t="s">
        <v>523</v>
      </c>
      <c r="Q3" s="150" t="s">
        <v>524</v>
      </c>
      <c r="R3" s="151" t="s">
        <v>525</v>
      </c>
      <c r="S3" s="149" t="s">
        <v>523</v>
      </c>
      <c r="T3" s="150" t="s">
        <v>524</v>
      </c>
      <c r="U3" s="151" t="s">
        <v>525</v>
      </c>
      <c r="V3" s="149" t="s">
        <v>523</v>
      </c>
      <c r="W3" s="150" t="s">
        <v>524</v>
      </c>
      <c r="X3" s="151" t="s">
        <v>525</v>
      </c>
      <c r="Y3" s="149" t="s">
        <v>523</v>
      </c>
      <c r="Z3" s="150" t="s">
        <v>524</v>
      </c>
      <c r="AA3" s="151" t="s">
        <v>525</v>
      </c>
      <c r="AB3" s="380"/>
      <c r="AC3" s="62"/>
      <c r="AD3" s="371" t="s">
        <v>800</v>
      </c>
      <c r="AE3" s="371"/>
      <c r="AF3" s="371"/>
    </row>
    <row r="4" spans="1:35" x14ac:dyDescent="0.25">
      <c r="A4" s="209"/>
      <c r="B4" s="108" t="s">
        <v>527</v>
      </c>
      <c r="C4" s="114" t="s">
        <v>528</v>
      </c>
      <c r="D4" s="305">
        <v>9</v>
      </c>
      <c r="E4" s="306">
        <v>105</v>
      </c>
      <c r="F4" s="101">
        <v>484</v>
      </c>
      <c r="G4" s="305">
        <v>15</v>
      </c>
      <c r="H4" s="100">
        <v>174</v>
      </c>
      <c r="I4" s="101">
        <v>402</v>
      </c>
      <c r="J4" s="305">
        <v>3</v>
      </c>
      <c r="K4" s="100">
        <v>1032</v>
      </c>
      <c r="L4" s="101">
        <v>197</v>
      </c>
      <c r="M4" s="99">
        <v>4</v>
      </c>
      <c r="N4" s="100">
        <v>461</v>
      </c>
      <c r="O4" s="101">
        <v>182</v>
      </c>
      <c r="P4" s="305">
        <v>6</v>
      </c>
      <c r="Q4" s="100">
        <v>184</v>
      </c>
      <c r="R4" s="101">
        <v>121</v>
      </c>
      <c r="S4" s="305">
        <v>2</v>
      </c>
      <c r="T4" s="100">
        <v>446</v>
      </c>
      <c r="U4" s="101">
        <v>39</v>
      </c>
      <c r="V4" s="99">
        <v>2</v>
      </c>
      <c r="W4" s="100">
        <v>447</v>
      </c>
      <c r="X4" s="101">
        <v>282</v>
      </c>
      <c r="Y4" s="99">
        <v>58</v>
      </c>
      <c r="Z4" s="100">
        <v>190</v>
      </c>
      <c r="AA4" s="101">
        <v>85</v>
      </c>
      <c r="AB4" s="258">
        <v>100</v>
      </c>
      <c r="AC4" s="62"/>
    </row>
    <row r="5" spans="1:35" x14ac:dyDescent="0.25">
      <c r="A5" s="209"/>
      <c r="B5" s="108" t="s">
        <v>530</v>
      </c>
      <c r="C5" s="114" t="s">
        <v>531</v>
      </c>
      <c r="D5" s="125">
        <v>78</v>
      </c>
      <c r="E5" s="307">
        <v>160</v>
      </c>
      <c r="F5" s="127">
        <v>265</v>
      </c>
      <c r="G5" s="309">
        <v>101</v>
      </c>
      <c r="H5" s="307">
        <v>104</v>
      </c>
      <c r="I5" s="127">
        <v>339</v>
      </c>
      <c r="J5" s="125">
        <v>169</v>
      </c>
      <c r="K5" s="126">
        <v>200</v>
      </c>
      <c r="L5" s="127">
        <v>416</v>
      </c>
      <c r="M5" s="125">
        <v>99</v>
      </c>
      <c r="N5" s="126">
        <v>3</v>
      </c>
      <c r="O5" s="127">
        <v>834</v>
      </c>
      <c r="P5" s="309">
        <v>42</v>
      </c>
      <c r="Q5" s="307">
        <v>30</v>
      </c>
      <c r="R5" s="310">
        <v>82</v>
      </c>
      <c r="S5" s="125">
        <v>44</v>
      </c>
      <c r="T5" s="307">
        <v>77</v>
      </c>
      <c r="U5" s="127">
        <v>317</v>
      </c>
      <c r="V5" s="125">
        <v>76</v>
      </c>
      <c r="W5" s="307">
        <v>123</v>
      </c>
      <c r="X5" s="127">
        <v>462</v>
      </c>
      <c r="Y5" s="125">
        <v>84</v>
      </c>
      <c r="Z5" s="126">
        <v>34</v>
      </c>
      <c r="AA5" s="127">
        <v>1739</v>
      </c>
      <c r="AB5" s="128">
        <v>100</v>
      </c>
      <c r="AC5" s="62"/>
    </row>
    <row r="6" spans="1:35" x14ac:dyDescent="0.25">
      <c r="A6" s="209"/>
      <c r="B6" s="108" t="s">
        <v>539</v>
      </c>
      <c r="C6" s="115" t="s">
        <v>540</v>
      </c>
      <c r="D6" s="102">
        <v>308</v>
      </c>
      <c r="E6" s="103">
        <v>470</v>
      </c>
      <c r="F6" s="104">
        <v>500</v>
      </c>
      <c r="G6" s="102">
        <v>41</v>
      </c>
      <c r="H6" s="103">
        <v>105</v>
      </c>
      <c r="I6" s="104">
        <v>7</v>
      </c>
      <c r="J6" s="102">
        <v>49</v>
      </c>
      <c r="K6" s="103">
        <v>483</v>
      </c>
      <c r="L6" s="104">
        <v>949</v>
      </c>
      <c r="M6" s="102">
        <v>91</v>
      </c>
      <c r="N6" s="103">
        <v>31</v>
      </c>
      <c r="O6" s="104">
        <v>51</v>
      </c>
      <c r="P6" s="102">
        <v>34</v>
      </c>
      <c r="Q6" s="103">
        <v>3</v>
      </c>
      <c r="R6" s="104">
        <v>7</v>
      </c>
      <c r="S6" s="102">
        <v>62</v>
      </c>
      <c r="T6" s="103">
        <v>18</v>
      </c>
      <c r="U6" s="104">
        <v>230</v>
      </c>
      <c r="V6" s="102">
        <v>144</v>
      </c>
      <c r="W6" s="103">
        <v>100</v>
      </c>
      <c r="X6" s="104">
        <v>92</v>
      </c>
      <c r="Y6" s="102">
        <v>30</v>
      </c>
      <c r="Z6" s="103">
        <v>85</v>
      </c>
      <c r="AA6" s="104">
        <v>232</v>
      </c>
      <c r="AB6" s="259">
        <v>100</v>
      </c>
      <c r="AC6" s="62"/>
    </row>
    <row r="7" spans="1:35" x14ac:dyDescent="0.25">
      <c r="A7" s="209"/>
      <c r="B7" s="108" t="s">
        <v>534</v>
      </c>
      <c r="C7" s="115" t="s">
        <v>535</v>
      </c>
      <c r="D7" s="125">
        <v>13</v>
      </c>
      <c r="E7" s="126">
        <v>12</v>
      </c>
      <c r="F7" s="127">
        <v>32</v>
      </c>
      <c r="G7" s="125">
        <v>23</v>
      </c>
      <c r="H7" s="126">
        <v>35</v>
      </c>
      <c r="I7" s="127">
        <v>17</v>
      </c>
      <c r="J7" s="125">
        <v>13</v>
      </c>
      <c r="K7" s="126">
        <v>12</v>
      </c>
      <c r="L7" s="127">
        <v>2</v>
      </c>
      <c r="M7" s="125">
        <v>15</v>
      </c>
      <c r="N7" s="126">
        <v>7</v>
      </c>
      <c r="O7" s="127">
        <v>3</v>
      </c>
      <c r="P7" s="125">
        <v>9</v>
      </c>
      <c r="Q7" s="126">
        <v>3</v>
      </c>
      <c r="R7" s="127">
        <v>4</v>
      </c>
      <c r="S7" s="125">
        <v>1</v>
      </c>
      <c r="T7" s="126">
        <v>4</v>
      </c>
      <c r="U7" s="127">
        <v>7</v>
      </c>
      <c r="V7" s="125">
        <v>4</v>
      </c>
      <c r="W7" s="126">
        <v>16</v>
      </c>
      <c r="X7" s="127">
        <v>5</v>
      </c>
      <c r="Y7" s="125">
        <v>3</v>
      </c>
      <c r="Z7" s="126">
        <v>3</v>
      </c>
      <c r="AA7" s="127">
        <v>2</v>
      </c>
      <c r="AB7" s="128">
        <v>100</v>
      </c>
      <c r="AC7" s="62"/>
    </row>
    <row r="8" spans="1:35" x14ac:dyDescent="0.25">
      <c r="A8" s="209"/>
      <c r="B8" s="108" t="s">
        <v>541</v>
      </c>
      <c r="C8" s="115" t="s">
        <v>542</v>
      </c>
      <c r="D8" s="102">
        <v>131</v>
      </c>
      <c r="E8" s="103">
        <v>483</v>
      </c>
      <c r="F8" s="104">
        <v>103</v>
      </c>
      <c r="G8" s="102">
        <v>44</v>
      </c>
      <c r="H8" s="103">
        <v>6</v>
      </c>
      <c r="I8" s="104">
        <v>17</v>
      </c>
      <c r="J8" s="102">
        <v>97</v>
      </c>
      <c r="K8" s="103">
        <v>53</v>
      </c>
      <c r="L8" s="104">
        <v>141</v>
      </c>
      <c r="M8" s="102">
        <v>190</v>
      </c>
      <c r="N8" s="103">
        <v>1</v>
      </c>
      <c r="O8" s="104">
        <v>549</v>
      </c>
      <c r="P8" s="102" t="s">
        <v>529</v>
      </c>
      <c r="Q8" s="103">
        <v>40</v>
      </c>
      <c r="R8" s="104">
        <v>9</v>
      </c>
      <c r="S8" s="102">
        <v>269</v>
      </c>
      <c r="T8" s="103">
        <v>180</v>
      </c>
      <c r="U8" s="104">
        <v>267</v>
      </c>
      <c r="V8" s="102">
        <v>75</v>
      </c>
      <c r="W8" s="103">
        <v>12</v>
      </c>
      <c r="X8" s="104">
        <v>61</v>
      </c>
      <c r="Y8" s="102">
        <v>19</v>
      </c>
      <c r="Z8" s="103">
        <v>52</v>
      </c>
      <c r="AA8" s="104">
        <v>139</v>
      </c>
      <c r="AB8" s="259">
        <v>95.833333333333343</v>
      </c>
      <c r="AC8" s="62"/>
    </row>
    <row r="9" spans="1:35" x14ac:dyDescent="0.25">
      <c r="A9" s="209"/>
      <c r="B9" s="108" t="s">
        <v>532</v>
      </c>
      <c r="C9" s="115" t="s">
        <v>533</v>
      </c>
      <c r="D9" s="125">
        <v>5</v>
      </c>
      <c r="E9" s="126">
        <v>30</v>
      </c>
      <c r="F9" s="127">
        <v>2</v>
      </c>
      <c r="G9" s="125">
        <v>5</v>
      </c>
      <c r="H9" s="126">
        <v>16</v>
      </c>
      <c r="I9" s="127">
        <v>12</v>
      </c>
      <c r="J9" s="125">
        <v>14</v>
      </c>
      <c r="K9" s="126">
        <v>28</v>
      </c>
      <c r="L9" s="127">
        <v>66</v>
      </c>
      <c r="M9" s="125">
        <v>8</v>
      </c>
      <c r="N9" s="126">
        <v>12</v>
      </c>
      <c r="O9" s="127">
        <v>13</v>
      </c>
      <c r="P9" s="125">
        <v>3</v>
      </c>
      <c r="Q9" s="307">
        <v>6</v>
      </c>
      <c r="R9" s="310">
        <v>3</v>
      </c>
      <c r="S9" s="125" t="s">
        <v>529</v>
      </c>
      <c r="T9" s="126" t="s">
        <v>529</v>
      </c>
      <c r="U9" s="127">
        <v>14</v>
      </c>
      <c r="V9" s="125">
        <v>8</v>
      </c>
      <c r="W9" s="307">
        <v>10</v>
      </c>
      <c r="X9" s="127">
        <v>3</v>
      </c>
      <c r="Y9" s="125">
        <v>10</v>
      </c>
      <c r="Z9" s="126">
        <v>12</v>
      </c>
      <c r="AA9" s="310">
        <v>29</v>
      </c>
      <c r="AB9" s="128">
        <v>91.666666666666657</v>
      </c>
      <c r="AC9" s="62"/>
    </row>
    <row r="10" spans="1:35" x14ac:dyDescent="0.25">
      <c r="A10" s="209"/>
      <c r="B10" s="108" t="s">
        <v>768</v>
      </c>
      <c r="C10" s="115" t="s">
        <v>783</v>
      </c>
      <c r="D10" s="102">
        <v>269</v>
      </c>
      <c r="E10" s="103">
        <v>39</v>
      </c>
      <c r="F10" s="104" t="s">
        <v>529</v>
      </c>
      <c r="G10" s="102">
        <v>127</v>
      </c>
      <c r="H10" s="103">
        <v>17</v>
      </c>
      <c r="I10" s="104">
        <v>18</v>
      </c>
      <c r="J10" s="102">
        <v>260</v>
      </c>
      <c r="K10" s="103">
        <v>1</v>
      </c>
      <c r="L10" s="104" t="s">
        <v>529</v>
      </c>
      <c r="M10" s="102">
        <v>255</v>
      </c>
      <c r="N10" s="103">
        <v>26</v>
      </c>
      <c r="O10" s="104">
        <v>308</v>
      </c>
      <c r="P10" s="102">
        <v>16</v>
      </c>
      <c r="Q10" s="103">
        <v>3</v>
      </c>
      <c r="R10" s="104">
        <v>64</v>
      </c>
      <c r="S10" s="102">
        <v>331</v>
      </c>
      <c r="T10" s="103">
        <v>8</v>
      </c>
      <c r="U10" s="104">
        <v>267</v>
      </c>
      <c r="V10" s="102">
        <v>380</v>
      </c>
      <c r="W10" s="103">
        <v>14</v>
      </c>
      <c r="X10" s="104">
        <v>535</v>
      </c>
      <c r="Y10" s="102">
        <v>132</v>
      </c>
      <c r="Z10" s="103">
        <v>62</v>
      </c>
      <c r="AA10" s="104">
        <v>111</v>
      </c>
      <c r="AB10" s="259">
        <v>91.666666666666657</v>
      </c>
      <c r="AC10" s="62"/>
    </row>
    <row r="11" spans="1:35" x14ac:dyDescent="0.25">
      <c r="A11" s="209"/>
      <c r="B11" s="108" t="s">
        <v>772</v>
      </c>
      <c r="C11" s="115" t="s">
        <v>788</v>
      </c>
      <c r="D11" s="125">
        <v>121</v>
      </c>
      <c r="E11" s="126">
        <v>25</v>
      </c>
      <c r="F11" s="127">
        <v>81</v>
      </c>
      <c r="G11" s="125">
        <v>65</v>
      </c>
      <c r="H11" s="126">
        <v>57</v>
      </c>
      <c r="I11" s="127">
        <v>42</v>
      </c>
      <c r="J11" s="125">
        <v>37</v>
      </c>
      <c r="K11" s="126">
        <v>2</v>
      </c>
      <c r="L11" s="127">
        <v>12</v>
      </c>
      <c r="M11" s="125">
        <v>33</v>
      </c>
      <c r="N11" s="126">
        <v>1</v>
      </c>
      <c r="O11" s="127" t="s">
        <v>529</v>
      </c>
      <c r="P11" s="125">
        <v>44</v>
      </c>
      <c r="Q11" s="126">
        <v>3</v>
      </c>
      <c r="R11" s="127">
        <v>28</v>
      </c>
      <c r="S11" s="125">
        <v>12</v>
      </c>
      <c r="T11" s="126" t="s">
        <v>529</v>
      </c>
      <c r="U11" s="127">
        <v>43</v>
      </c>
      <c r="V11" s="125">
        <v>58</v>
      </c>
      <c r="W11" s="126">
        <v>5</v>
      </c>
      <c r="X11" s="127">
        <v>59</v>
      </c>
      <c r="Y11" s="125">
        <v>47</v>
      </c>
      <c r="Z11" s="126">
        <v>1</v>
      </c>
      <c r="AA11" s="127">
        <v>77</v>
      </c>
      <c r="AB11" s="128">
        <v>91.666666666666657</v>
      </c>
      <c r="AC11" s="62"/>
    </row>
    <row r="12" spans="1:35" x14ac:dyDescent="0.25">
      <c r="A12" s="209"/>
      <c r="B12" s="108" t="s">
        <v>555</v>
      </c>
      <c r="C12" s="115" t="s">
        <v>556</v>
      </c>
      <c r="D12" s="102">
        <v>173</v>
      </c>
      <c r="E12" s="103">
        <v>5</v>
      </c>
      <c r="F12" s="104">
        <v>53</v>
      </c>
      <c r="G12" s="102">
        <v>14</v>
      </c>
      <c r="H12" s="103">
        <v>1</v>
      </c>
      <c r="I12" s="104">
        <v>77</v>
      </c>
      <c r="J12" s="102">
        <v>30</v>
      </c>
      <c r="K12" s="103">
        <v>17</v>
      </c>
      <c r="L12" s="104">
        <v>24</v>
      </c>
      <c r="M12" s="102">
        <v>12</v>
      </c>
      <c r="N12" s="103" t="s">
        <v>529</v>
      </c>
      <c r="O12" s="104">
        <v>88</v>
      </c>
      <c r="P12" s="102" t="s">
        <v>529</v>
      </c>
      <c r="Q12" s="103">
        <v>1</v>
      </c>
      <c r="R12" s="104">
        <v>21</v>
      </c>
      <c r="S12" s="102">
        <v>18</v>
      </c>
      <c r="T12" s="103">
        <v>2</v>
      </c>
      <c r="U12" s="104">
        <v>58</v>
      </c>
      <c r="V12" s="102">
        <v>4</v>
      </c>
      <c r="W12" s="103">
        <v>6</v>
      </c>
      <c r="X12" s="104">
        <v>33</v>
      </c>
      <c r="Y12" s="102">
        <v>7</v>
      </c>
      <c r="Z12" s="103">
        <v>1</v>
      </c>
      <c r="AA12" s="104">
        <v>27</v>
      </c>
      <c r="AB12" s="259">
        <v>91.666666666666657</v>
      </c>
      <c r="AC12" s="62"/>
    </row>
    <row r="13" spans="1:35" x14ac:dyDescent="0.25">
      <c r="A13" s="209"/>
      <c r="B13" s="108" t="s">
        <v>543</v>
      </c>
      <c r="C13" s="115" t="s">
        <v>544</v>
      </c>
      <c r="D13" s="125" t="s">
        <v>529</v>
      </c>
      <c r="E13" s="126">
        <v>5</v>
      </c>
      <c r="F13" s="127">
        <v>121</v>
      </c>
      <c r="G13" s="125">
        <v>14</v>
      </c>
      <c r="H13" s="307">
        <v>19</v>
      </c>
      <c r="I13" s="127">
        <v>524</v>
      </c>
      <c r="J13" s="125">
        <v>2</v>
      </c>
      <c r="K13" s="126">
        <v>257</v>
      </c>
      <c r="L13" s="127">
        <v>9</v>
      </c>
      <c r="M13" s="125">
        <v>9</v>
      </c>
      <c r="N13" s="126" t="s">
        <v>529</v>
      </c>
      <c r="O13" s="127">
        <v>82</v>
      </c>
      <c r="P13" s="309">
        <v>5</v>
      </c>
      <c r="Q13" s="126">
        <v>20</v>
      </c>
      <c r="R13" s="127">
        <v>29</v>
      </c>
      <c r="S13" s="125">
        <v>4</v>
      </c>
      <c r="T13" s="307">
        <v>10</v>
      </c>
      <c r="U13" s="127">
        <v>8</v>
      </c>
      <c r="V13" s="125">
        <v>2</v>
      </c>
      <c r="W13" s="307">
        <v>6</v>
      </c>
      <c r="X13" s="127">
        <v>3</v>
      </c>
      <c r="Y13" s="125">
        <v>2</v>
      </c>
      <c r="Z13" s="126">
        <v>12</v>
      </c>
      <c r="AA13" s="127">
        <v>110</v>
      </c>
      <c r="AB13" s="128">
        <v>91.666666666666657</v>
      </c>
      <c r="AC13" s="62"/>
    </row>
    <row r="14" spans="1:35" x14ac:dyDescent="0.25">
      <c r="A14" s="209"/>
      <c r="B14" s="108" t="s">
        <v>562</v>
      </c>
      <c r="C14" s="115" t="s">
        <v>563</v>
      </c>
      <c r="D14" s="102">
        <v>14</v>
      </c>
      <c r="E14" s="103">
        <v>4</v>
      </c>
      <c r="F14" s="104">
        <v>39</v>
      </c>
      <c r="G14" s="102">
        <v>4</v>
      </c>
      <c r="H14" s="103">
        <v>2</v>
      </c>
      <c r="I14" s="104" t="s">
        <v>529</v>
      </c>
      <c r="J14" s="102">
        <v>2</v>
      </c>
      <c r="K14" s="103">
        <v>1</v>
      </c>
      <c r="L14" s="104">
        <v>10</v>
      </c>
      <c r="M14" s="102">
        <v>3</v>
      </c>
      <c r="N14" s="103">
        <v>1</v>
      </c>
      <c r="O14" s="104">
        <v>64</v>
      </c>
      <c r="P14" s="102">
        <v>1</v>
      </c>
      <c r="Q14" s="103">
        <v>1</v>
      </c>
      <c r="R14" s="104">
        <v>2</v>
      </c>
      <c r="S14" s="102">
        <v>3</v>
      </c>
      <c r="T14" s="103" t="s">
        <v>529</v>
      </c>
      <c r="U14" s="104">
        <v>43</v>
      </c>
      <c r="V14" s="102">
        <v>1</v>
      </c>
      <c r="W14" s="103" t="s">
        <v>529</v>
      </c>
      <c r="X14" s="104">
        <v>61</v>
      </c>
      <c r="Y14" s="102">
        <v>2</v>
      </c>
      <c r="Z14" s="103" t="s">
        <v>529</v>
      </c>
      <c r="AA14" s="104">
        <v>124</v>
      </c>
      <c r="AB14" s="259">
        <v>83.333333333333343</v>
      </c>
      <c r="AC14" s="62"/>
    </row>
    <row r="15" spans="1:35" x14ac:dyDescent="0.25">
      <c r="A15" s="209"/>
      <c r="B15" s="108" t="s">
        <v>771</v>
      </c>
      <c r="C15" s="115" t="s">
        <v>787</v>
      </c>
      <c r="D15" s="125">
        <v>3</v>
      </c>
      <c r="E15" s="126">
        <v>1</v>
      </c>
      <c r="F15" s="127">
        <v>3</v>
      </c>
      <c r="G15" s="125" t="s">
        <v>529</v>
      </c>
      <c r="H15" s="126" t="s">
        <v>529</v>
      </c>
      <c r="I15" s="127">
        <v>4</v>
      </c>
      <c r="J15" s="125">
        <v>1</v>
      </c>
      <c r="K15" s="126">
        <v>3</v>
      </c>
      <c r="L15" s="127">
        <v>2</v>
      </c>
      <c r="M15" s="125">
        <v>1</v>
      </c>
      <c r="N15" s="126">
        <v>1</v>
      </c>
      <c r="O15" s="127">
        <v>2</v>
      </c>
      <c r="P15" s="125">
        <v>2</v>
      </c>
      <c r="Q15" s="126" t="s">
        <v>529</v>
      </c>
      <c r="R15" s="127">
        <v>9</v>
      </c>
      <c r="S15" s="125">
        <v>1</v>
      </c>
      <c r="T15" s="126">
        <v>1</v>
      </c>
      <c r="U15" s="127">
        <v>1</v>
      </c>
      <c r="V15" s="125">
        <v>6</v>
      </c>
      <c r="W15" s="126">
        <v>3</v>
      </c>
      <c r="X15" s="127">
        <v>1</v>
      </c>
      <c r="Y15" s="125">
        <v>3</v>
      </c>
      <c r="Z15" s="126" t="s">
        <v>529</v>
      </c>
      <c r="AA15" s="127">
        <v>3</v>
      </c>
      <c r="AB15" s="128">
        <v>83.333333333333343</v>
      </c>
      <c r="AC15" s="62"/>
    </row>
    <row r="16" spans="1:35" x14ac:dyDescent="0.25">
      <c r="A16" s="209"/>
      <c r="B16" s="108" t="s">
        <v>545</v>
      </c>
      <c r="C16" s="115" t="s">
        <v>546</v>
      </c>
      <c r="D16" s="102">
        <v>350</v>
      </c>
      <c r="E16" s="308">
        <v>22</v>
      </c>
      <c r="F16" s="104">
        <v>131</v>
      </c>
      <c r="G16" s="102">
        <v>8</v>
      </c>
      <c r="H16" s="103">
        <v>14</v>
      </c>
      <c r="I16" s="104">
        <v>4</v>
      </c>
      <c r="J16" s="102" t="s">
        <v>529</v>
      </c>
      <c r="K16" s="103" t="s">
        <v>529</v>
      </c>
      <c r="L16" s="104" t="s">
        <v>529</v>
      </c>
      <c r="M16" s="102">
        <v>95</v>
      </c>
      <c r="N16" s="103" t="s">
        <v>529</v>
      </c>
      <c r="O16" s="104">
        <v>63</v>
      </c>
      <c r="P16" s="102">
        <v>6</v>
      </c>
      <c r="Q16" s="103">
        <v>6</v>
      </c>
      <c r="R16" s="311">
        <v>31</v>
      </c>
      <c r="S16" s="102">
        <v>419</v>
      </c>
      <c r="T16" s="308">
        <v>88</v>
      </c>
      <c r="U16" s="104">
        <v>37</v>
      </c>
      <c r="V16" s="102">
        <v>9</v>
      </c>
      <c r="W16" s="103">
        <v>49</v>
      </c>
      <c r="X16" s="104">
        <v>63</v>
      </c>
      <c r="Y16" s="102">
        <v>56</v>
      </c>
      <c r="Z16" s="103">
        <v>4</v>
      </c>
      <c r="AA16" s="104">
        <v>40</v>
      </c>
      <c r="AB16" s="259">
        <v>83.333333333333343</v>
      </c>
      <c r="AC16" s="62"/>
    </row>
    <row r="17" spans="1:29" x14ac:dyDescent="0.25">
      <c r="A17" s="209"/>
      <c r="B17" s="108" t="s">
        <v>553</v>
      </c>
      <c r="C17" s="115" t="s">
        <v>554</v>
      </c>
      <c r="D17" s="125">
        <v>849</v>
      </c>
      <c r="E17" s="126">
        <v>796</v>
      </c>
      <c r="F17" s="127">
        <v>46</v>
      </c>
      <c r="G17" s="125">
        <v>64</v>
      </c>
      <c r="H17" s="126">
        <v>2</v>
      </c>
      <c r="I17" s="127" t="s">
        <v>529</v>
      </c>
      <c r="J17" s="125">
        <v>55</v>
      </c>
      <c r="K17" s="126">
        <v>4</v>
      </c>
      <c r="L17" s="127" t="s">
        <v>529</v>
      </c>
      <c r="M17" s="125">
        <v>36</v>
      </c>
      <c r="N17" s="126" t="s">
        <v>529</v>
      </c>
      <c r="O17" s="127">
        <v>12</v>
      </c>
      <c r="P17" s="125">
        <v>93</v>
      </c>
      <c r="Q17" s="126">
        <v>31</v>
      </c>
      <c r="R17" s="127" t="s">
        <v>529</v>
      </c>
      <c r="S17" s="125">
        <v>13</v>
      </c>
      <c r="T17" s="126">
        <v>65</v>
      </c>
      <c r="U17" s="127">
        <v>6</v>
      </c>
      <c r="V17" s="125">
        <v>3</v>
      </c>
      <c r="W17" s="126">
        <v>16</v>
      </c>
      <c r="X17" s="127" t="s">
        <v>529</v>
      </c>
      <c r="Y17" s="125" t="s">
        <v>529</v>
      </c>
      <c r="Z17" s="126">
        <v>3</v>
      </c>
      <c r="AA17" s="127">
        <v>2</v>
      </c>
      <c r="AB17" s="128">
        <v>75</v>
      </c>
      <c r="AC17" s="62"/>
    </row>
    <row r="18" spans="1:29" x14ac:dyDescent="0.25">
      <c r="A18" s="210"/>
      <c r="B18" s="108" t="s">
        <v>766</v>
      </c>
      <c r="C18" s="114" t="s">
        <v>781</v>
      </c>
      <c r="D18" s="102">
        <v>1</v>
      </c>
      <c r="E18" s="103">
        <v>2</v>
      </c>
      <c r="F18" s="104" t="s">
        <v>529</v>
      </c>
      <c r="G18" s="102">
        <v>2</v>
      </c>
      <c r="H18" s="103" t="s">
        <v>529</v>
      </c>
      <c r="I18" s="104">
        <v>25</v>
      </c>
      <c r="J18" s="102">
        <v>1</v>
      </c>
      <c r="K18" s="103">
        <v>2</v>
      </c>
      <c r="L18" s="104">
        <v>1</v>
      </c>
      <c r="M18" s="102">
        <v>1</v>
      </c>
      <c r="N18" s="103" t="s">
        <v>529</v>
      </c>
      <c r="O18" s="104">
        <v>4</v>
      </c>
      <c r="P18" s="102" t="s">
        <v>529</v>
      </c>
      <c r="Q18" s="103">
        <v>1</v>
      </c>
      <c r="R18" s="104">
        <v>1</v>
      </c>
      <c r="S18" s="102">
        <v>2</v>
      </c>
      <c r="T18" s="103" t="s">
        <v>529</v>
      </c>
      <c r="U18" s="104">
        <v>17</v>
      </c>
      <c r="V18" s="102" t="s">
        <v>529</v>
      </c>
      <c r="W18" s="103">
        <v>1</v>
      </c>
      <c r="X18" s="104">
        <v>12</v>
      </c>
      <c r="Y18" s="102" t="s">
        <v>529</v>
      </c>
      <c r="Z18" s="103">
        <v>1</v>
      </c>
      <c r="AA18" s="104" t="s">
        <v>529</v>
      </c>
      <c r="AB18" s="259">
        <v>66.666666666666657</v>
      </c>
      <c r="AC18" s="62"/>
    </row>
    <row r="19" spans="1:29" x14ac:dyDescent="0.25">
      <c r="A19" s="210"/>
      <c r="B19" s="108" t="s">
        <v>567</v>
      </c>
      <c r="C19" s="115" t="s">
        <v>784</v>
      </c>
      <c r="D19" s="125" t="s">
        <v>529</v>
      </c>
      <c r="E19" s="126">
        <v>3</v>
      </c>
      <c r="F19" s="127">
        <v>3</v>
      </c>
      <c r="G19" s="125">
        <v>3</v>
      </c>
      <c r="H19" s="126">
        <v>2</v>
      </c>
      <c r="I19" s="127">
        <v>4</v>
      </c>
      <c r="J19" s="125">
        <v>2</v>
      </c>
      <c r="K19" s="126">
        <v>2</v>
      </c>
      <c r="L19" s="127">
        <v>2</v>
      </c>
      <c r="M19" s="125">
        <v>1</v>
      </c>
      <c r="N19" s="126">
        <v>1</v>
      </c>
      <c r="O19" s="127" t="s">
        <v>529</v>
      </c>
      <c r="P19" s="125" t="s">
        <v>529</v>
      </c>
      <c r="Q19" s="126">
        <v>7</v>
      </c>
      <c r="R19" s="127" t="s">
        <v>529</v>
      </c>
      <c r="S19" s="125" t="s">
        <v>529</v>
      </c>
      <c r="T19" s="126" t="s">
        <v>529</v>
      </c>
      <c r="U19" s="127">
        <v>1</v>
      </c>
      <c r="V19" s="125" t="s">
        <v>529</v>
      </c>
      <c r="W19" s="126">
        <v>3</v>
      </c>
      <c r="X19" s="127">
        <v>1</v>
      </c>
      <c r="Y19" s="125" t="s">
        <v>529</v>
      </c>
      <c r="Z19" s="126">
        <v>4</v>
      </c>
      <c r="AA19" s="127">
        <v>1</v>
      </c>
      <c r="AB19" s="128">
        <v>66.666666666666657</v>
      </c>
      <c r="AC19" s="62"/>
    </row>
    <row r="20" spans="1:29" x14ac:dyDescent="0.25">
      <c r="A20" s="210"/>
      <c r="B20" s="108" t="s">
        <v>568</v>
      </c>
      <c r="C20" s="115" t="s">
        <v>569</v>
      </c>
      <c r="D20" s="102">
        <v>36</v>
      </c>
      <c r="E20" s="103" t="s">
        <v>529</v>
      </c>
      <c r="F20" s="104">
        <v>25</v>
      </c>
      <c r="G20" s="102">
        <v>3</v>
      </c>
      <c r="H20" s="103">
        <v>7</v>
      </c>
      <c r="I20" s="104">
        <v>14</v>
      </c>
      <c r="J20" s="102">
        <v>3</v>
      </c>
      <c r="K20" s="103">
        <v>23</v>
      </c>
      <c r="L20" s="104">
        <v>1</v>
      </c>
      <c r="M20" s="102" t="s">
        <v>529</v>
      </c>
      <c r="N20" s="103" t="s">
        <v>529</v>
      </c>
      <c r="O20" s="104">
        <v>6</v>
      </c>
      <c r="P20" s="102">
        <v>1</v>
      </c>
      <c r="Q20" s="103" t="s">
        <v>529</v>
      </c>
      <c r="R20" s="104">
        <v>14</v>
      </c>
      <c r="S20" s="102" t="s">
        <v>529</v>
      </c>
      <c r="T20" s="103" t="s">
        <v>529</v>
      </c>
      <c r="U20" s="104">
        <v>8</v>
      </c>
      <c r="V20" s="102">
        <v>1</v>
      </c>
      <c r="W20" s="103" t="s">
        <v>529</v>
      </c>
      <c r="X20" s="104">
        <v>3</v>
      </c>
      <c r="Y20" s="102">
        <v>10</v>
      </c>
      <c r="Z20" s="103" t="s">
        <v>529</v>
      </c>
      <c r="AA20" s="104">
        <v>54</v>
      </c>
      <c r="AB20" s="259">
        <v>66.666666666666657</v>
      </c>
      <c r="AC20" s="62"/>
    </row>
    <row r="21" spans="1:29" x14ac:dyDescent="0.25">
      <c r="A21" s="210"/>
      <c r="B21" s="108" t="s">
        <v>560</v>
      </c>
      <c r="C21" s="115" t="s">
        <v>561</v>
      </c>
      <c r="D21" s="125" t="s">
        <v>529</v>
      </c>
      <c r="E21" s="126" t="s">
        <v>529</v>
      </c>
      <c r="F21" s="127">
        <v>17</v>
      </c>
      <c r="G21" s="125">
        <v>3</v>
      </c>
      <c r="H21" s="126" t="s">
        <v>529</v>
      </c>
      <c r="I21" s="127">
        <v>19</v>
      </c>
      <c r="J21" s="125">
        <v>11</v>
      </c>
      <c r="K21" s="126">
        <v>14</v>
      </c>
      <c r="L21" s="127">
        <v>6</v>
      </c>
      <c r="M21" s="125">
        <v>1</v>
      </c>
      <c r="N21" s="126" t="s">
        <v>529</v>
      </c>
      <c r="O21" s="127">
        <v>8</v>
      </c>
      <c r="P21" s="125">
        <v>6</v>
      </c>
      <c r="Q21" s="126" t="s">
        <v>529</v>
      </c>
      <c r="R21" s="127">
        <v>25</v>
      </c>
      <c r="S21" s="125" t="s">
        <v>529</v>
      </c>
      <c r="T21" s="126" t="s">
        <v>529</v>
      </c>
      <c r="U21" s="127">
        <v>20</v>
      </c>
      <c r="V21" s="125" t="s">
        <v>529</v>
      </c>
      <c r="W21" s="126">
        <v>3</v>
      </c>
      <c r="X21" s="127">
        <v>3</v>
      </c>
      <c r="Y21" s="125">
        <v>8</v>
      </c>
      <c r="Z21" s="126">
        <v>2</v>
      </c>
      <c r="AA21" s="127">
        <v>6</v>
      </c>
      <c r="AB21" s="128">
        <v>66.666666666666657</v>
      </c>
      <c r="AC21" s="62"/>
    </row>
    <row r="22" spans="1:29" x14ac:dyDescent="0.25">
      <c r="A22" s="210"/>
      <c r="B22" s="108" t="s">
        <v>559</v>
      </c>
      <c r="C22" s="115" t="s">
        <v>796</v>
      </c>
      <c r="D22" s="102">
        <v>1</v>
      </c>
      <c r="E22" s="103" t="s">
        <v>529</v>
      </c>
      <c r="F22" s="104">
        <v>4</v>
      </c>
      <c r="G22" s="102">
        <v>1</v>
      </c>
      <c r="H22" s="103">
        <v>9</v>
      </c>
      <c r="I22" s="104">
        <v>10</v>
      </c>
      <c r="J22" s="102" t="s">
        <v>529</v>
      </c>
      <c r="K22" s="103">
        <v>3</v>
      </c>
      <c r="L22" s="104">
        <v>1</v>
      </c>
      <c r="M22" s="102">
        <v>2</v>
      </c>
      <c r="N22" s="103">
        <v>1</v>
      </c>
      <c r="O22" s="104">
        <v>4</v>
      </c>
      <c r="P22" s="102">
        <v>1</v>
      </c>
      <c r="Q22" s="103" t="s">
        <v>529</v>
      </c>
      <c r="R22" s="104">
        <v>2</v>
      </c>
      <c r="S22" s="102" t="s">
        <v>529</v>
      </c>
      <c r="T22" s="103" t="s">
        <v>529</v>
      </c>
      <c r="U22" s="104" t="s">
        <v>529</v>
      </c>
      <c r="V22" s="102" t="s">
        <v>529</v>
      </c>
      <c r="W22" s="103">
        <v>3</v>
      </c>
      <c r="X22" s="104">
        <v>1</v>
      </c>
      <c r="Y22" s="102" t="s">
        <v>529</v>
      </c>
      <c r="Z22" s="103" t="s">
        <v>529</v>
      </c>
      <c r="AA22" s="104">
        <v>2</v>
      </c>
      <c r="AB22" s="259">
        <v>62.5</v>
      </c>
      <c r="AC22" s="62"/>
    </row>
    <row r="23" spans="1:29" x14ac:dyDescent="0.25">
      <c r="A23" s="211"/>
      <c r="B23" s="108" t="s">
        <v>549</v>
      </c>
      <c r="C23" s="114" t="s">
        <v>550</v>
      </c>
      <c r="D23" s="125">
        <v>5</v>
      </c>
      <c r="E23" s="126" t="s">
        <v>529</v>
      </c>
      <c r="F23" s="127">
        <v>54</v>
      </c>
      <c r="G23" s="125" t="s">
        <v>529</v>
      </c>
      <c r="H23" s="126">
        <v>1</v>
      </c>
      <c r="I23" s="127">
        <v>3</v>
      </c>
      <c r="J23" s="125">
        <v>12</v>
      </c>
      <c r="K23" s="126">
        <v>17</v>
      </c>
      <c r="L23" s="127">
        <v>9</v>
      </c>
      <c r="M23" s="125">
        <v>2</v>
      </c>
      <c r="N23" s="126" t="s">
        <v>529</v>
      </c>
      <c r="O23" s="127">
        <v>18</v>
      </c>
      <c r="P23" s="125">
        <v>5</v>
      </c>
      <c r="Q23" s="126" t="s">
        <v>529</v>
      </c>
      <c r="R23" s="127" t="s">
        <v>529</v>
      </c>
      <c r="S23" s="125" t="s">
        <v>529</v>
      </c>
      <c r="T23" s="126" t="s">
        <v>529</v>
      </c>
      <c r="U23" s="127">
        <v>57</v>
      </c>
      <c r="V23" s="125" t="s">
        <v>529</v>
      </c>
      <c r="W23" s="126">
        <v>40</v>
      </c>
      <c r="X23" s="127">
        <v>24</v>
      </c>
      <c r="Y23" s="125" t="s">
        <v>529</v>
      </c>
      <c r="Z23" s="126" t="s">
        <v>529</v>
      </c>
      <c r="AA23" s="127" t="s">
        <v>529</v>
      </c>
      <c r="AB23" s="128">
        <v>54.166666666666664</v>
      </c>
      <c r="AC23" s="62"/>
    </row>
    <row r="24" spans="1:29" x14ac:dyDescent="0.25">
      <c r="A24" s="211"/>
      <c r="B24" s="108" t="s">
        <v>765</v>
      </c>
      <c r="C24" s="114" t="s">
        <v>779</v>
      </c>
      <c r="D24" s="102" t="s">
        <v>529</v>
      </c>
      <c r="E24" s="103" t="s">
        <v>529</v>
      </c>
      <c r="F24" s="104" t="s">
        <v>529</v>
      </c>
      <c r="G24" s="102">
        <v>1</v>
      </c>
      <c r="H24" s="103" t="s">
        <v>529</v>
      </c>
      <c r="I24" s="104" t="s">
        <v>529</v>
      </c>
      <c r="J24" s="102" t="s">
        <v>529</v>
      </c>
      <c r="K24" s="103" t="s">
        <v>529</v>
      </c>
      <c r="L24" s="104" t="s">
        <v>529</v>
      </c>
      <c r="M24" s="102" t="s">
        <v>529</v>
      </c>
      <c r="N24" s="103" t="s">
        <v>529</v>
      </c>
      <c r="O24" s="104">
        <v>6</v>
      </c>
      <c r="P24" s="102" t="s">
        <v>529</v>
      </c>
      <c r="Q24" s="103">
        <v>3</v>
      </c>
      <c r="R24" s="104">
        <v>6</v>
      </c>
      <c r="S24" s="102" t="s">
        <v>529</v>
      </c>
      <c r="T24" s="103">
        <v>2</v>
      </c>
      <c r="U24" s="104">
        <v>6</v>
      </c>
      <c r="V24" s="102">
        <v>2</v>
      </c>
      <c r="W24" s="103">
        <v>3</v>
      </c>
      <c r="X24" s="104">
        <v>3</v>
      </c>
      <c r="Y24" s="102">
        <v>1</v>
      </c>
      <c r="Z24" s="103">
        <v>3</v>
      </c>
      <c r="AA24" s="104">
        <v>3</v>
      </c>
      <c r="AB24" s="259">
        <v>50</v>
      </c>
      <c r="AC24" s="62"/>
    </row>
    <row r="25" spans="1:29" x14ac:dyDescent="0.25">
      <c r="A25" s="211"/>
      <c r="B25" s="108" t="s">
        <v>770</v>
      </c>
      <c r="C25" s="115" t="s">
        <v>786</v>
      </c>
      <c r="D25" s="125">
        <v>6</v>
      </c>
      <c r="E25" s="126">
        <v>5</v>
      </c>
      <c r="F25" s="127" t="s">
        <v>529</v>
      </c>
      <c r="G25" s="125" t="s">
        <v>529</v>
      </c>
      <c r="H25" s="126" t="s">
        <v>529</v>
      </c>
      <c r="I25" s="127">
        <v>2</v>
      </c>
      <c r="J25" s="125" t="s">
        <v>529</v>
      </c>
      <c r="K25" s="126" t="s">
        <v>529</v>
      </c>
      <c r="L25" s="127" t="s">
        <v>529</v>
      </c>
      <c r="M25" s="125" t="s">
        <v>529</v>
      </c>
      <c r="N25" s="126">
        <v>3</v>
      </c>
      <c r="O25" s="127" t="s">
        <v>529</v>
      </c>
      <c r="P25" s="125">
        <v>11</v>
      </c>
      <c r="Q25" s="126">
        <v>13</v>
      </c>
      <c r="R25" s="127">
        <v>1</v>
      </c>
      <c r="S25" s="125">
        <v>1</v>
      </c>
      <c r="T25" s="126" t="s">
        <v>529</v>
      </c>
      <c r="U25" s="127" t="s">
        <v>529</v>
      </c>
      <c r="V25" s="125" t="s">
        <v>529</v>
      </c>
      <c r="W25" s="126">
        <v>4</v>
      </c>
      <c r="X25" s="127" t="s">
        <v>529</v>
      </c>
      <c r="Y25" s="125">
        <v>1</v>
      </c>
      <c r="Z25" s="126">
        <v>2</v>
      </c>
      <c r="AA25" s="127" t="s">
        <v>529</v>
      </c>
      <c r="AB25" s="128">
        <v>45.833333333333329</v>
      </c>
      <c r="AC25" s="62"/>
    </row>
    <row r="26" spans="1:29" x14ac:dyDescent="0.25">
      <c r="A26" s="211"/>
      <c r="B26" s="108" t="s">
        <v>564</v>
      </c>
      <c r="C26" s="114" t="s">
        <v>565</v>
      </c>
      <c r="D26" s="102" t="s">
        <v>529</v>
      </c>
      <c r="E26" s="103" t="s">
        <v>529</v>
      </c>
      <c r="F26" s="104">
        <v>3</v>
      </c>
      <c r="G26" s="102">
        <v>2</v>
      </c>
      <c r="H26" s="103" t="s">
        <v>529</v>
      </c>
      <c r="I26" s="104">
        <v>1</v>
      </c>
      <c r="J26" s="102" t="s">
        <v>529</v>
      </c>
      <c r="K26" s="103" t="s">
        <v>529</v>
      </c>
      <c r="L26" s="104" t="s">
        <v>529</v>
      </c>
      <c r="M26" s="102" t="s">
        <v>529</v>
      </c>
      <c r="N26" s="103" t="s">
        <v>529</v>
      </c>
      <c r="O26" s="104">
        <v>1</v>
      </c>
      <c r="P26" s="102" t="s">
        <v>529</v>
      </c>
      <c r="Q26" s="103" t="s">
        <v>529</v>
      </c>
      <c r="R26" s="104">
        <v>1</v>
      </c>
      <c r="S26" s="102" t="s">
        <v>529</v>
      </c>
      <c r="T26" s="103" t="s">
        <v>529</v>
      </c>
      <c r="U26" s="104" t="s">
        <v>529</v>
      </c>
      <c r="V26" s="102" t="s">
        <v>529</v>
      </c>
      <c r="W26" s="103">
        <v>2</v>
      </c>
      <c r="X26" s="104">
        <v>1</v>
      </c>
      <c r="Y26" s="102">
        <v>4</v>
      </c>
      <c r="Z26" s="103" t="s">
        <v>529</v>
      </c>
      <c r="AA26" s="104">
        <v>1</v>
      </c>
      <c r="AB26" s="259">
        <v>37.5</v>
      </c>
      <c r="AC26" s="62"/>
    </row>
    <row r="27" spans="1:29" x14ac:dyDescent="0.25">
      <c r="A27" s="211"/>
      <c r="B27" s="108" t="s">
        <v>566</v>
      </c>
      <c r="C27" s="115" t="s">
        <v>780</v>
      </c>
      <c r="D27" s="125" t="s">
        <v>529</v>
      </c>
      <c r="E27" s="126" t="s">
        <v>529</v>
      </c>
      <c r="F27" s="127" t="s">
        <v>529</v>
      </c>
      <c r="G27" s="125" t="s">
        <v>529</v>
      </c>
      <c r="H27" s="126" t="s">
        <v>529</v>
      </c>
      <c r="I27" s="127" t="s">
        <v>529</v>
      </c>
      <c r="J27" s="125" t="s">
        <v>529</v>
      </c>
      <c r="K27" s="126">
        <v>16</v>
      </c>
      <c r="L27" s="127" t="s">
        <v>529</v>
      </c>
      <c r="M27" s="125" t="s">
        <v>529</v>
      </c>
      <c r="N27" s="126">
        <v>2</v>
      </c>
      <c r="O27" s="127">
        <v>3</v>
      </c>
      <c r="P27" s="125" t="s">
        <v>529</v>
      </c>
      <c r="Q27" s="126" t="s">
        <v>529</v>
      </c>
      <c r="R27" s="127" t="s">
        <v>529</v>
      </c>
      <c r="S27" s="125" t="s">
        <v>529</v>
      </c>
      <c r="T27" s="126">
        <v>1</v>
      </c>
      <c r="U27" s="127">
        <v>1</v>
      </c>
      <c r="V27" s="125">
        <v>1</v>
      </c>
      <c r="W27" s="126" t="s">
        <v>529</v>
      </c>
      <c r="X27" s="127">
        <v>5</v>
      </c>
      <c r="Y27" s="125" t="s">
        <v>529</v>
      </c>
      <c r="Z27" s="126" t="s">
        <v>529</v>
      </c>
      <c r="AA27" s="127">
        <v>1</v>
      </c>
      <c r="AB27" s="128">
        <v>33.333333333333329</v>
      </c>
      <c r="AC27" s="62"/>
    </row>
    <row r="28" spans="1:29" x14ac:dyDescent="0.25">
      <c r="A28" s="206"/>
      <c r="B28" s="108" t="s">
        <v>536</v>
      </c>
      <c r="C28" s="115" t="s">
        <v>792</v>
      </c>
      <c r="D28" s="102" t="s">
        <v>529</v>
      </c>
      <c r="E28" s="103" t="s">
        <v>529</v>
      </c>
      <c r="F28" s="104" t="s">
        <v>529</v>
      </c>
      <c r="G28" s="102" t="s">
        <v>529</v>
      </c>
      <c r="H28" s="103" t="s">
        <v>529</v>
      </c>
      <c r="I28" s="104">
        <v>21</v>
      </c>
      <c r="J28" s="102">
        <v>1</v>
      </c>
      <c r="K28" s="103" t="s">
        <v>529</v>
      </c>
      <c r="L28" s="104">
        <v>8</v>
      </c>
      <c r="M28" s="102" t="s">
        <v>529</v>
      </c>
      <c r="N28" s="103" t="s">
        <v>529</v>
      </c>
      <c r="O28" s="104">
        <v>53</v>
      </c>
      <c r="P28" s="102" t="s">
        <v>529</v>
      </c>
      <c r="Q28" s="103" t="s">
        <v>529</v>
      </c>
      <c r="R28" s="104">
        <v>3</v>
      </c>
      <c r="S28" s="102" t="s">
        <v>529</v>
      </c>
      <c r="T28" s="103" t="s">
        <v>529</v>
      </c>
      <c r="U28" s="104" t="s">
        <v>529</v>
      </c>
      <c r="V28" s="102" t="s">
        <v>529</v>
      </c>
      <c r="W28" s="103" t="s">
        <v>529</v>
      </c>
      <c r="X28" s="104">
        <v>37</v>
      </c>
      <c r="Y28" s="102" t="s">
        <v>529</v>
      </c>
      <c r="Z28" s="103" t="s">
        <v>529</v>
      </c>
      <c r="AA28" s="104" t="s">
        <v>529</v>
      </c>
      <c r="AB28" s="259">
        <v>25</v>
      </c>
      <c r="AC28" s="62"/>
    </row>
    <row r="29" spans="1:29" x14ac:dyDescent="0.25">
      <c r="A29" s="206"/>
      <c r="B29" s="108" t="s">
        <v>764</v>
      </c>
      <c r="C29" s="114" t="s">
        <v>778</v>
      </c>
      <c r="D29" s="125" t="s">
        <v>529</v>
      </c>
      <c r="E29" s="126" t="s">
        <v>529</v>
      </c>
      <c r="F29" s="127">
        <v>5</v>
      </c>
      <c r="G29" s="125">
        <v>1</v>
      </c>
      <c r="H29" s="126" t="s">
        <v>529</v>
      </c>
      <c r="I29" s="310">
        <v>7</v>
      </c>
      <c r="J29" s="125">
        <v>1</v>
      </c>
      <c r="K29" s="126" t="s">
        <v>529</v>
      </c>
      <c r="L29" s="127" t="s">
        <v>529</v>
      </c>
      <c r="M29" s="125" t="s">
        <v>529</v>
      </c>
      <c r="N29" s="126" t="s">
        <v>529</v>
      </c>
      <c r="O29" s="127" t="s">
        <v>529</v>
      </c>
      <c r="P29" s="125" t="s">
        <v>529</v>
      </c>
      <c r="Q29" s="126" t="s">
        <v>529</v>
      </c>
      <c r="R29" s="127" t="s">
        <v>529</v>
      </c>
      <c r="S29" s="125" t="s">
        <v>529</v>
      </c>
      <c r="T29" s="126" t="s">
        <v>529</v>
      </c>
      <c r="U29" s="127">
        <v>2</v>
      </c>
      <c r="V29" s="125" t="s">
        <v>529</v>
      </c>
      <c r="W29" s="126" t="s">
        <v>529</v>
      </c>
      <c r="X29" s="127" t="s">
        <v>529</v>
      </c>
      <c r="Y29" s="125" t="s">
        <v>529</v>
      </c>
      <c r="Z29" s="126" t="s">
        <v>529</v>
      </c>
      <c r="AA29" s="127" t="s">
        <v>529</v>
      </c>
      <c r="AB29" s="128">
        <v>20.833333333333336</v>
      </c>
      <c r="AC29" s="62"/>
    </row>
    <row r="30" spans="1:29" x14ac:dyDescent="0.25">
      <c r="A30" s="206"/>
      <c r="B30" s="108" t="s">
        <v>551</v>
      </c>
      <c r="C30" s="115" t="s">
        <v>552</v>
      </c>
      <c r="D30" s="102" t="s">
        <v>529</v>
      </c>
      <c r="E30" s="103" t="s">
        <v>529</v>
      </c>
      <c r="F30" s="104">
        <v>2</v>
      </c>
      <c r="G30" s="102" t="s">
        <v>529</v>
      </c>
      <c r="H30" s="103" t="s">
        <v>529</v>
      </c>
      <c r="I30" s="104" t="s">
        <v>529</v>
      </c>
      <c r="J30" s="102" t="s">
        <v>529</v>
      </c>
      <c r="K30" s="103">
        <v>20</v>
      </c>
      <c r="L30" s="104" t="s">
        <v>529</v>
      </c>
      <c r="M30" s="102">
        <v>10</v>
      </c>
      <c r="N30" s="103" t="s">
        <v>529</v>
      </c>
      <c r="O30" s="104" t="s">
        <v>529</v>
      </c>
      <c r="P30" s="102" t="s">
        <v>529</v>
      </c>
      <c r="Q30" s="103" t="s">
        <v>529</v>
      </c>
      <c r="R30" s="104">
        <v>2</v>
      </c>
      <c r="S30" s="102" t="s">
        <v>529</v>
      </c>
      <c r="T30" s="103" t="s">
        <v>529</v>
      </c>
      <c r="U30" s="104" t="s">
        <v>529</v>
      </c>
      <c r="V30" s="102" t="s">
        <v>529</v>
      </c>
      <c r="W30" s="103" t="s">
        <v>529</v>
      </c>
      <c r="X30" s="104" t="s">
        <v>529</v>
      </c>
      <c r="Y30" s="102" t="s">
        <v>529</v>
      </c>
      <c r="Z30" s="103" t="s">
        <v>529</v>
      </c>
      <c r="AA30" s="104" t="s">
        <v>529</v>
      </c>
      <c r="AB30" s="259">
        <v>16.666666666666664</v>
      </c>
      <c r="AC30" s="62"/>
    </row>
    <row r="31" spans="1:29" x14ac:dyDescent="0.25">
      <c r="A31" s="206"/>
      <c r="B31" s="108" t="s">
        <v>570</v>
      </c>
      <c r="C31" s="115" t="s">
        <v>571</v>
      </c>
      <c r="D31" s="125" t="s">
        <v>529</v>
      </c>
      <c r="E31" s="126" t="s">
        <v>529</v>
      </c>
      <c r="F31" s="127">
        <v>3</v>
      </c>
      <c r="G31" s="125" t="s">
        <v>529</v>
      </c>
      <c r="H31" s="126" t="s">
        <v>529</v>
      </c>
      <c r="I31" s="127" t="s">
        <v>529</v>
      </c>
      <c r="J31" s="125">
        <v>1</v>
      </c>
      <c r="K31" s="126">
        <v>3</v>
      </c>
      <c r="L31" s="127" t="s">
        <v>529</v>
      </c>
      <c r="M31" s="125" t="s">
        <v>529</v>
      </c>
      <c r="N31" s="126" t="s">
        <v>529</v>
      </c>
      <c r="O31" s="127" t="s">
        <v>529</v>
      </c>
      <c r="P31" s="125" t="s">
        <v>529</v>
      </c>
      <c r="Q31" s="126" t="s">
        <v>529</v>
      </c>
      <c r="R31" s="127">
        <v>1</v>
      </c>
      <c r="S31" s="125" t="s">
        <v>529</v>
      </c>
      <c r="T31" s="126" t="s">
        <v>529</v>
      </c>
      <c r="U31" s="127" t="s">
        <v>529</v>
      </c>
      <c r="V31" s="125" t="s">
        <v>529</v>
      </c>
      <c r="W31" s="126" t="s">
        <v>529</v>
      </c>
      <c r="X31" s="127" t="s">
        <v>529</v>
      </c>
      <c r="Y31" s="125" t="s">
        <v>529</v>
      </c>
      <c r="Z31" s="126" t="s">
        <v>529</v>
      </c>
      <c r="AA31" s="127" t="s">
        <v>529</v>
      </c>
      <c r="AB31" s="128">
        <v>16.666666666666664</v>
      </c>
      <c r="AC31" s="62"/>
    </row>
    <row r="32" spans="1:29" x14ac:dyDescent="0.25">
      <c r="A32" s="206"/>
      <c r="B32" s="108" t="s">
        <v>769</v>
      </c>
      <c r="C32" s="115" t="s">
        <v>785</v>
      </c>
      <c r="D32" s="102" t="s">
        <v>529</v>
      </c>
      <c r="E32" s="103" t="s">
        <v>529</v>
      </c>
      <c r="F32" s="104" t="s">
        <v>529</v>
      </c>
      <c r="G32" s="102" t="s">
        <v>529</v>
      </c>
      <c r="H32" s="103" t="s">
        <v>529</v>
      </c>
      <c r="I32" s="104">
        <v>2</v>
      </c>
      <c r="J32" s="102" t="s">
        <v>529</v>
      </c>
      <c r="K32" s="103" t="s">
        <v>529</v>
      </c>
      <c r="L32" s="104" t="s">
        <v>529</v>
      </c>
      <c r="M32" s="102" t="s">
        <v>529</v>
      </c>
      <c r="N32" s="103" t="s">
        <v>529</v>
      </c>
      <c r="O32" s="104" t="s">
        <v>529</v>
      </c>
      <c r="P32" s="102" t="s">
        <v>529</v>
      </c>
      <c r="Q32" s="103" t="s">
        <v>529</v>
      </c>
      <c r="R32" s="104">
        <v>4</v>
      </c>
      <c r="S32" s="102" t="s">
        <v>529</v>
      </c>
      <c r="T32" s="103">
        <v>1</v>
      </c>
      <c r="U32" s="104" t="s">
        <v>529</v>
      </c>
      <c r="V32" s="102" t="s">
        <v>529</v>
      </c>
      <c r="W32" s="103" t="s">
        <v>529</v>
      </c>
      <c r="X32" s="104" t="s">
        <v>529</v>
      </c>
      <c r="Y32" s="102" t="s">
        <v>529</v>
      </c>
      <c r="Z32" s="103" t="s">
        <v>529</v>
      </c>
      <c r="AA32" s="104" t="s">
        <v>529</v>
      </c>
      <c r="AB32" s="259">
        <v>12.5</v>
      </c>
    </row>
    <row r="33" spans="1:29" x14ac:dyDescent="0.25">
      <c r="A33" s="206"/>
      <c r="B33" s="108" t="s">
        <v>557</v>
      </c>
      <c r="C33" s="115" t="s">
        <v>558</v>
      </c>
      <c r="D33" s="125" t="s">
        <v>529</v>
      </c>
      <c r="E33" s="126" t="s">
        <v>529</v>
      </c>
      <c r="F33" s="127">
        <v>6</v>
      </c>
      <c r="G33" s="125" t="s">
        <v>529</v>
      </c>
      <c r="H33" s="126" t="s">
        <v>529</v>
      </c>
      <c r="I33" s="127" t="s">
        <v>529</v>
      </c>
      <c r="J33" s="125" t="s">
        <v>529</v>
      </c>
      <c r="K33" s="126" t="s">
        <v>529</v>
      </c>
      <c r="L33" s="127" t="s">
        <v>529</v>
      </c>
      <c r="M33" s="125" t="s">
        <v>529</v>
      </c>
      <c r="N33" s="126" t="s">
        <v>529</v>
      </c>
      <c r="O33" s="127">
        <v>15</v>
      </c>
      <c r="P33" s="125" t="s">
        <v>529</v>
      </c>
      <c r="Q33" s="126" t="s">
        <v>529</v>
      </c>
      <c r="R33" s="127" t="s">
        <v>529</v>
      </c>
      <c r="S33" s="125" t="s">
        <v>529</v>
      </c>
      <c r="T33" s="126" t="s">
        <v>529</v>
      </c>
      <c r="U33" s="127" t="s">
        <v>529</v>
      </c>
      <c r="V33" s="125" t="s">
        <v>529</v>
      </c>
      <c r="W33" s="126" t="s">
        <v>529</v>
      </c>
      <c r="X33" s="127">
        <v>2</v>
      </c>
      <c r="Y33" s="125" t="s">
        <v>529</v>
      </c>
      <c r="Z33" s="126" t="s">
        <v>529</v>
      </c>
      <c r="AA33" s="127" t="s">
        <v>529</v>
      </c>
      <c r="AB33" s="128">
        <v>12.5</v>
      </c>
      <c r="AC33" s="62"/>
    </row>
    <row r="34" spans="1:29" x14ac:dyDescent="0.25">
      <c r="A34" s="62"/>
      <c r="B34" s="108" t="s">
        <v>537</v>
      </c>
      <c r="C34" s="115" t="s">
        <v>538</v>
      </c>
      <c r="D34" s="102" t="s">
        <v>529</v>
      </c>
      <c r="E34" s="103" t="s">
        <v>529</v>
      </c>
      <c r="F34" s="104">
        <v>24</v>
      </c>
      <c r="G34" s="102" t="s">
        <v>529</v>
      </c>
      <c r="H34" s="103" t="s">
        <v>529</v>
      </c>
      <c r="I34" s="104" t="s">
        <v>529</v>
      </c>
      <c r="J34" s="102" t="s">
        <v>529</v>
      </c>
      <c r="K34" s="103" t="s">
        <v>529</v>
      </c>
      <c r="L34" s="104">
        <v>3</v>
      </c>
      <c r="M34" s="102" t="s">
        <v>529</v>
      </c>
      <c r="N34" s="103" t="s">
        <v>529</v>
      </c>
      <c r="O34" s="104" t="s">
        <v>529</v>
      </c>
      <c r="P34" s="102" t="s">
        <v>529</v>
      </c>
      <c r="Q34" s="103" t="s">
        <v>529</v>
      </c>
      <c r="R34" s="104" t="s">
        <v>529</v>
      </c>
      <c r="S34" s="102" t="s">
        <v>529</v>
      </c>
      <c r="T34" s="103" t="s">
        <v>529</v>
      </c>
      <c r="U34" s="104" t="s">
        <v>529</v>
      </c>
      <c r="V34" s="102" t="s">
        <v>529</v>
      </c>
      <c r="W34" s="103" t="s">
        <v>529</v>
      </c>
      <c r="X34" s="104" t="s">
        <v>529</v>
      </c>
      <c r="Y34" s="102" t="s">
        <v>529</v>
      </c>
      <c r="Z34" s="103" t="s">
        <v>529</v>
      </c>
      <c r="AA34" s="104" t="s">
        <v>529</v>
      </c>
      <c r="AB34" s="259">
        <v>8.3333333333333321</v>
      </c>
      <c r="AC34" s="62"/>
    </row>
    <row r="35" spans="1:29" x14ac:dyDescent="0.25">
      <c r="B35" s="108" t="s">
        <v>767</v>
      </c>
      <c r="C35" s="115" t="s">
        <v>782</v>
      </c>
      <c r="D35" s="125" t="s">
        <v>529</v>
      </c>
      <c r="E35" s="126" t="s">
        <v>529</v>
      </c>
      <c r="F35" s="127" t="s">
        <v>529</v>
      </c>
      <c r="G35" s="125" t="s">
        <v>529</v>
      </c>
      <c r="H35" s="126" t="s">
        <v>529</v>
      </c>
      <c r="I35" s="127" t="s">
        <v>529</v>
      </c>
      <c r="J35" s="125">
        <v>19</v>
      </c>
      <c r="K35" s="126">
        <v>14</v>
      </c>
      <c r="L35" s="127" t="s">
        <v>529</v>
      </c>
      <c r="M35" s="125" t="s">
        <v>529</v>
      </c>
      <c r="N35" s="126" t="s">
        <v>529</v>
      </c>
      <c r="O35" s="127" t="s">
        <v>529</v>
      </c>
      <c r="P35" s="125" t="s">
        <v>529</v>
      </c>
      <c r="Q35" s="126" t="s">
        <v>529</v>
      </c>
      <c r="R35" s="127" t="s">
        <v>529</v>
      </c>
      <c r="S35" s="125" t="s">
        <v>529</v>
      </c>
      <c r="T35" s="126" t="s">
        <v>529</v>
      </c>
      <c r="U35" s="127" t="s">
        <v>529</v>
      </c>
      <c r="V35" s="125" t="s">
        <v>529</v>
      </c>
      <c r="W35" s="126" t="s">
        <v>529</v>
      </c>
      <c r="X35" s="127" t="s">
        <v>529</v>
      </c>
      <c r="Y35" s="125" t="s">
        <v>529</v>
      </c>
      <c r="Z35" s="126" t="s">
        <v>529</v>
      </c>
      <c r="AA35" s="127" t="s">
        <v>529</v>
      </c>
      <c r="AB35" s="128">
        <v>8.3333333333333321</v>
      </c>
    </row>
    <row r="36" spans="1:29" x14ac:dyDescent="0.25">
      <c r="B36" s="108" t="s">
        <v>773</v>
      </c>
      <c r="C36" s="114" t="s">
        <v>789</v>
      </c>
      <c r="D36" s="102" t="s">
        <v>529</v>
      </c>
      <c r="E36" s="103" t="s">
        <v>529</v>
      </c>
      <c r="F36" s="104" t="s">
        <v>529</v>
      </c>
      <c r="G36" s="102" t="s">
        <v>529</v>
      </c>
      <c r="H36" s="103" t="s">
        <v>529</v>
      </c>
      <c r="I36" s="104" t="s">
        <v>529</v>
      </c>
      <c r="J36" s="102" t="s">
        <v>529</v>
      </c>
      <c r="K36" s="103" t="s">
        <v>529</v>
      </c>
      <c r="L36" s="104" t="s">
        <v>529</v>
      </c>
      <c r="M36" s="102" t="s">
        <v>529</v>
      </c>
      <c r="N36" s="103" t="s">
        <v>529</v>
      </c>
      <c r="O36" s="104" t="s">
        <v>529</v>
      </c>
      <c r="P36" s="102" t="s">
        <v>529</v>
      </c>
      <c r="Q36" s="103">
        <v>1</v>
      </c>
      <c r="R36" s="104" t="s">
        <v>529</v>
      </c>
      <c r="S36" s="102" t="s">
        <v>529</v>
      </c>
      <c r="T36" s="103" t="s">
        <v>529</v>
      </c>
      <c r="U36" s="104" t="s">
        <v>529</v>
      </c>
      <c r="V36" s="102" t="s">
        <v>529</v>
      </c>
      <c r="W36" s="103" t="s">
        <v>529</v>
      </c>
      <c r="X36" s="104" t="s">
        <v>529</v>
      </c>
      <c r="Y36" s="102">
        <v>1</v>
      </c>
      <c r="Z36" s="103" t="s">
        <v>529</v>
      </c>
      <c r="AA36" s="104" t="s">
        <v>529</v>
      </c>
      <c r="AB36" s="259">
        <v>8.3333333333333321</v>
      </c>
    </row>
    <row r="37" spans="1:29" x14ac:dyDescent="0.25">
      <c r="B37" s="108" t="s">
        <v>547</v>
      </c>
      <c r="C37" s="115" t="s">
        <v>548</v>
      </c>
      <c r="D37" s="125" t="s">
        <v>529</v>
      </c>
      <c r="E37" s="126" t="s">
        <v>529</v>
      </c>
      <c r="F37" s="127" t="s">
        <v>529</v>
      </c>
      <c r="G37" s="125" t="s">
        <v>529</v>
      </c>
      <c r="H37" s="126" t="s">
        <v>529</v>
      </c>
      <c r="I37" s="127" t="s">
        <v>529</v>
      </c>
      <c r="J37" s="125" t="s">
        <v>529</v>
      </c>
      <c r="K37" s="126" t="s">
        <v>529</v>
      </c>
      <c r="L37" s="127">
        <v>25</v>
      </c>
      <c r="M37" s="125" t="s">
        <v>529</v>
      </c>
      <c r="N37" s="126" t="s">
        <v>529</v>
      </c>
      <c r="O37" s="127" t="s">
        <v>529</v>
      </c>
      <c r="P37" s="125" t="s">
        <v>529</v>
      </c>
      <c r="Q37" s="126" t="s">
        <v>529</v>
      </c>
      <c r="R37" s="127" t="s">
        <v>529</v>
      </c>
      <c r="S37" s="125" t="s">
        <v>529</v>
      </c>
      <c r="T37" s="126" t="s">
        <v>529</v>
      </c>
      <c r="U37" s="127" t="s">
        <v>529</v>
      </c>
      <c r="V37" s="125" t="s">
        <v>529</v>
      </c>
      <c r="W37" s="126" t="s">
        <v>529</v>
      </c>
      <c r="X37" s="127">
        <v>7</v>
      </c>
      <c r="Y37" s="125" t="s">
        <v>529</v>
      </c>
      <c r="Z37" s="126" t="s">
        <v>529</v>
      </c>
      <c r="AA37" s="127" t="s">
        <v>529</v>
      </c>
      <c r="AB37" s="128">
        <v>8.3333333333333321</v>
      </c>
    </row>
    <row r="38" spans="1:29" x14ac:dyDescent="0.25">
      <c r="B38" s="108" t="s">
        <v>572</v>
      </c>
      <c r="C38" s="115" t="s">
        <v>795</v>
      </c>
      <c r="D38" s="102" t="s">
        <v>529</v>
      </c>
      <c r="E38" s="103" t="s">
        <v>529</v>
      </c>
      <c r="F38" s="104" t="s">
        <v>529</v>
      </c>
      <c r="G38" s="102" t="s">
        <v>529</v>
      </c>
      <c r="H38" s="103">
        <v>6</v>
      </c>
      <c r="I38" s="104" t="s">
        <v>529</v>
      </c>
      <c r="J38" s="102" t="s">
        <v>529</v>
      </c>
      <c r="K38" s="103" t="s">
        <v>529</v>
      </c>
      <c r="L38" s="104" t="s">
        <v>529</v>
      </c>
      <c r="M38" s="102" t="s">
        <v>529</v>
      </c>
      <c r="N38" s="103" t="s">
        <v>529</v>
      </c>
      <c r="O38" s="104" t="s">
        <v>529</v>
      </c>
      <c r="P38" s="102" t="s">
        <v>529</v>
      </c>
      <c r="Q38" s="103" t="s">
        <v>529</v>
      </c>
      <c r="R38" s="104" t="s">
        <v>529</v>
      </c>
      <c r="S38" s="102" t="s">
        <v>529</v>
      </c>
      <c r="T38" s="103" t="s">
        <v>529</v>
      </c>
      <c r="U38" s="104" t="s">
        <v>529</v>
      </c>
      <c r="V38" s="102" t="s">
        <v>529</v>
      </c>
      <c r="W38" s="103">
        <v>1</v>
      </c>
      <c r="X38" s="104" t="s">
        <v>529</v>
      </c>
      <c r="Y38" s="102" t="s">
        <v>529</v>
      </c>
      <c r="Z38" s="103" t="s">
        <v>529</v>
      </c>
      <c r="AA38" s="104" t="s">
        <v>529</v>
      </c>
      <c r="AB38" s="259">
        <v>8.3333333333333321</v>
      </c>
    </row>
    <row r="39" spans="1:29" x14ac:dyDescent="0.25">
      <c r="B39" s="108" t="s">
        <v>774</v>
      </c>
      <c r="C39" s="115" t="s">
        <v>790</v>
      </c>
      <c r="D39" s="125" t="s">
        <v>529</v>
      </c>
      <c r="E39" s="126" t="s">
        <v>529</v>
      </c>
      <c r="F39" s="127" t="s">
        <v>529</v>
      </c>
      <c r="G39" s="125" t="s">
        <v>529</v>
      </c>
      <c r="H39" s="126" t="s">
        <v>529</v>
      </c>
      <c r="I39" s="127" t="s">
        <v>529</v>
      </c>
      <c r="J39" s="125" t="s">
        <v>529</v>
      </c>
      <c r="K39" s="126" t="s">
        <v>529</v>
      </c>
      <c r="L39" s="127" t="s">
        <v>529</v>
      </c>
      <c r="M39" s="125" t="s">
        <v>529</v>
      </c>
      <c r="N39" s="126" t="s">
        <v>529</v>
      </c>
      <c r="O39" s="127" t="s">
        <v>529</v>
      </c>
      <c r="P39" s="125" t="s">
        <v>529</v>
      </c>
      <c r="Q39" s="126" t="s">
        <v>529</v>
      </c>
      <c r="R39" s="127" t="s">
        <v>529</v>
      </c>
      <c r="S39" s="125" t="s">
        <v>529</v>
      </c>
      <c r="T39" s="126" t="s">
        <v>529</v>
      </c>
      <c r="U39" s="127" t="s">
        <v>529</v>
      </c>
      <c r="V39" s="125" t="s">
        <v>529</v>
      </c>
      <c r="W39" s="126" t="s">
        <v>529</v>
      </c>
      <c r="X39" s="127">
        <v>1</v>
      </c>
      <c r="Y39" s="125" t="s">
        <v>529</v>
      </c>
      <c r="Z39" s="126" t="s">
        <v>529</v>
      </c>
      <c r="AA39" s="127" t="s">
        <v>529</v>
      </c>
      <c r="AB39" s="128">
        <v>4.1666666666666661</v>
      </c>
    </row>
    <row r="40" spans="1:29" x14ac:dyDescent="0.25">
      <c r="B40" s="108" t="s">
        <v>775</v>
      </c>
      <c r="C40" s="115" t="s">
        <v>791</v>
      </c>
      <c r="D40" s="102" t="s">
        <v>529</v>
      </c>
      <c r="E40" s="103" t="s">
        <v>529</v>
      </c>
      <c r="F40" s="104" t="s">
        <v>529</v>
      </c>
      <c r="G40" s="102" t="s">
        <v>529</v>
      </c>
      <c r="H40" s="103" t="s">
        <v>529</v>
      </c>
      <c r="I40" s="104" t="s">
        <v>529</v>
      </c>
      <c r="J40" s="102">
        <v>1</v>
      </c>
      <c r="K40" s="103" t="s">
        <v>529</v>
      </c>
      <c r="L40" s="104" t="s">
        <v>529</v>
      </c>
      <c r="M40" s="102" t="s">
        <v>529</v>
      </c>
      <c r="N40" s="103" t="s">
        <v>529</v>
      </c>
      <c r="O40" s="104" t="s">
        <v>529</v>
      </c>
      <c r="P40" s="102" t="s">
        <v>529</v>
      </c>
      <c r="Q40" s="103" t="s">
        <v>529</v>
      </c>
      <c r="R40" s="104" t="s">
        <v>529</v>
      </c>
      <c r="S40" s="102" t="s">
        <v>529</v>
      </c>
      <c r="T40" s="103" t="s">
        <v>529</v>
      </c>
      <c r="U40" s="104" t="s">
        <v>529</v>
      </c>
      <c r="V40" s="102" t="s">
        <v>529</v>
      </c>
      <c r="W40" s="103" t="s">
        <v>529</v>
      </c>
      <c r="X40" s="104" t="s">
        <v>529</v>
      </c>
      <c r="Y40" s="102" t="s">
        <v>529</v>
      </c>
      <c r="Z40" s="103" t="s">
        <v>529</v>
      </c>
      <c r="AA40" s="104" t="s">
        <v>529</v>
      </c>
      <c r="AB40" s="259">
        <v>4.1666666666666661</v>
      </c>
    </row>
    <row r="41" spans="1:29" x14ac:dyDescent="0.25">
      <c r="B41" s="108" t="s">
        <v>776</v>
      </c>
      <c r="C41" s="115" t="s">
        <v>793</v>
      </c>
      <c r="D41" s="125" t="s">
        <v>529</v>
      </c>
      <c r="E41" s="126">
        <v>3</v>
      </c>
      <c r="F41" s="127" t="s">
        <v>529</v>
      </c>
      <c r="G41" s="125" t="s">
        <v>529</v>
      </c>
      <c r="H41" s="126" t="s">
        <v>529</v>
      </c>
      <c r="I41" s="127" t="s">
        <v>529</v>
      </c>
      <c r="J41" s="125" t="s">
        <v>529</v>
      </c>
      <c r="K41" s="126" t="s">
        <v>529</v>
      </c>
      <c r="L41" s="127" t="s">
        <v>529</v>
      </c>
      <c r="M41" s="125" t="s">
        <v>529</v>
      </c>
      <c r="N41" s="126" t="s">
        <v>529</v>
      </c>
      <c r="O41" s="127" t="s">
        <v>529</v>
      </c>
      <c r="P41" s="125" t="s">
        <v>529</v>
      </c>
      <c r="Q41" s="126" t="s">
        <v>529</v>
      </c>
      <c r="R41" s="127" t="s">
        <v>529</v>
      </c>
      <c r="S41" s="125" t="s">
        <v>529</v>
      </c>
      <c r="T41" s="126" t="s">
        <v>529</v>
      </c>
      <c r="U41" s="127" t="s">
        <v>529</v>
      </c>
      <c r="V41" s="125" t="s">
        <v>529</v>
      </c>
      <c r="W41" s="126" t="s">
        <v>529</v>
      </c>
      <c r="X41" s="127" t="s">
        <v>529</v>
      </c>
      <c r="Y41" s="125" t="s">
        <v>529</v>
      </c>
      <c r="Z41" s="126" t="s">
        <v>529</v>
      </c>
      <c r="AA41" s="127" t="s">
        <v>529</v>
      </c>
      <c r="AB41" s="128">
        <v>4.1666666666666661</v>
      </c>
    </row>
    <row r="42" spans="1:29" x14ac:dyDescent="0.25">
      <c r="B42" s="108" t="s">
        <v>777</v>
      </c>
      <c r="C42" s="115" t="s">
        <v>794</v>
      </c>
      <c r="D42" s="105" t="s">
        <v>529</v>
      </c>
      <c r="E42" s="106" t="s">
        <v>529</v>
      </c>
      <c r="F42" s="107" t="s">
        <v>529</v>
      </c>
      <c r="G42" s="105">
        <v>2</v>
      </c>
      <c r="H42" s="106" t="s">
        <v>529</v>
      </c>
      <c r="I42" s="107" t="s">
        <v>529</v>
      </c>
      <c r="J42" s="105" t="s">
        <v>529</v>
      </c>
      <c r="K42" s="106" t="s">
        <v>529</v>
      </c>
      <c r="L42" s="107" t="s">
        <v>529</v>
      </c>
      <c r="M42" s="105" t="s">
        <v>529</v>
      </c>
      <c r="N42" s="106" t="s">
        <v>529</v>
      </c>
      <c r="O42" s="107" t="s">
        <v>529</v>
      </c>
      <c r="P42" s="105" t="s">
        <v>529</v>
      </c>
      <c r="Q42" s="106" t="s">
        <v>529</v>
      </c>
      <c r="R42" s="107" t="s">
        <v>529</v>
      </c>
      <c r="S42" s="105" t="s">
        <v>529</v>
      </c>
      <c r="T42" s="106" t="s">
        <v>529</v>
      </c>
      <c r="U42" s="107" t="s">
        <v>529</v>
      </c>
      <c r="V42" s="105" t="s">
        <v>529</v>
      </c>
      <c r="W42" s="106" t="s">
        <v>529</v>
      </c>
      <c r="X42" s="107" t="s">
        <v>529</v>
      </c>
      <c r="Y42" s="105" t="s">
        <v>529</v>
      </c>
      <c r="Z42" s="106" t="s">
        <v>529</v>
      </c>
      <c r="AA42" s="107" t="s">
        <v>529</v>
      </c>
      <c r="AB42" s="260">
        <v>4.1666666666666661</v>
      </c>
    </row>
    <row r="43" spans="1:29" x14ac:dyDescent="0.25">
      <c r="B43" s="121" t="s">
        <v>797</v>
      </c>
      <c r="C43" s="109" t="s">
        <v>573</v>
      </c>
      <c r="D43" s="110">
        <v>1</v>
      </c>
      <c r="E43" s="111">
        <v>3.19</v>
      </c>
      <c r="F43" s="112">
        <v>2.2999999999999998</v>
      </c>
      <c r="G43" s="110">
        <v>3.28</v>
      </c>
      <c r="H43" s="111">
        <v>3.34</v>
      </c>
      <c r="I43" s="112">
        <v>2.4900000000000002</v>
      </c>
      <c r="J43" s="110">
        <v>2.3199999999999998</v>
      </c>
      <c r="K43" s="111">
        <v>2.37</v>
      </c>
      <c r="L43" s="112">
        <v>1.5</v>
      </c>
      <c r="M43" s="110">
        <v>3.14</v>
      </c>
      <c r="N43" s="111">
        <v>3.33</v>
      </c>
      <c r="O43" s="112">
        <v>2.5099999999999998</v>
      </c>
      <c r="P43" s="110">
        <v>3.25</v>
      </c>
      <c r="Q43" s="111">
        <v>3.25</v>
      </c>
      <c r="R43" s="112">
        <v>2.4300000000000002</v>
      </c>
      <c r="S43" s="110">
        <v>3.4</v>
      </c>
      <c r="T43" s="111">
        <v>3.25</v>
      </c>
      <c r="U43" s="112">
        <v>2.4</v>
      </c>
      <c r="V43" s="110">
        <v>2.19</v>
      </c>
      <c r="W43" s="111">
        <v>2.1</v>
      </c>
      <c r="X43" s="112">
        <v>1.28</v>
      </c>
      <c r="Y43" s="110">
        <v>3.25</v>
      </c>
      <c r="Z43" s="111">
        <v>3.3</v>
      </c>
      <c r="AA43" s="112">
        <v>2.5499999999999998</v>
      </c>
      <c r="AB43" s="65">
        <f>COUNTIF(D43:AA43,"&gt;0")</f>
        <v>24</v>
      </c>
    </row>
    <row r="44" spans="1:29" x14ac:dyDescent="0.25">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row>
    <row r="45" spans="1:29" x14ac:dyDescent="0.25">
      <c r="D45" s="373" t="s">
        <v>574</v>
      </c>
      <c r="E45" s="374"/>
      <c r="F45" s="374"/>
      <c r="G45" s="374"/>
      <c r="H45" s="374"/>
      <c r="I45" s="375"/>
    </row>
    <row r="46" spans="1:29" ht="15" customHeight="1" x14ac:dyDescent="0.25">
      <c r="C46" s="152" t="s">
        <v>575</v>
      </c>
      <c r="D46" s="153">
        <v>1997</v>
      </c>
      <c r="E46" s="153">
        <v>1999</v>
      </c>
      <c r="F46" s="153">
        <v>2001</v>
      </c>
      <c r="G46" s="153">
        <v>2003</v>
      </c>
      <c r="H46" s="153">
        <v>2005</v>
      </c>
      <c r="I46" s="153">
        <v>2007</v>
      </c>
      <c r="J46" s="153">
        <v>2009</v>
      </c>
      <c r="K46" s="153">
        <v>2011</v>
      </c>
      <c r="M46" s="372" t="s">
        <v>576</v>
      </c>
      <c r="N46" s="372"/>
      <c r="O46" s="372"/>
      <c r="P46" s="372"/>
      <c r="Q46" s="372"/>
      <c r="R46" s="372"/>
    </row>
    <row r="47" spans="1:29" x14ac:dyDescent="0.25">
      <c r="B47" s="108" t="s">
        <v>527</v>
      </c>
      <c r="C47" s="113" t="s">
        <v>577</v>
      </c>
      <c r="D47" s="116">
        <f t="shared" ref="D47:D71" si="0">IF(COUNTIF(D4:F4,"&gt;0")=0,0,COUNTIF(D4:F4,"&gt;0"))</f>
        <v>3</v>
      </c>
      <c r="E47" s="116">
        <f t="shared" ref="E47:E71" si="1">IF(COUNTIF(G4:I4,"&gt;0")=0,0,COUNTIF(G4:I4,"&gt;0"))</f>
        <v>3</v>
      </c>
      <c r="F47" s="116">
        <f t="shared" ref="F47:F71" si="2">IF(COUNTIF(J4:L4,"&gt;0")=0,0,COUNTIF(J4:L4,"&gt;0"))</f>
        <v>3</v>
      </c>
      <c r="G47" s="116">
        <f t="shared" ref="G47:G71" si="3">IF(COUNTIF(M4:O4,"&gt;0")=0,0,COUNTIF(M4:O4,"&gt;0"))</f>
        <v>3</v>
      </c>
      <c r="H47" s="116">
        <f t="shared" ref="H47:H71" si="4">IF(COUNTIF(P4:R4,"&gt;0")=0,0,COUNTIF(P4:R4,"&gt;0"))</f>
        <v>3</v>
      </c>
      <c r="I47" s="116">
        <f t="shared" ref="I47:I71" si="5">IF(COUNTIF(S4:U4,"&gt;0")=0,0,COUNTIF(S4:U4,"&gt;0"))</f>
        <v>3</v>
      </c>
      <c r="J47" s="116">
        <f>IF(COUNTIF(V4:X4,"&gt;0")=0,0,COUNTIF(V4:X4,"&gt;0"))</f>
        <v>3</v>
      </c>
      <c r="K47" s="116">
        <f>IF(COUNTIF(Y4:AA4,"&gt;0")=0,0,COUNTIF(Y4:AA4,"&gt;0"))</f>
        <v>3</v>
      </c>
      <c r="M47" s="372"/>
      <c r="N47" s="372"/>
      <c r="O47" s="372"/>
      <c r="P47" s="372"/>
      <c r="Q47" s="372"/>
      <c r="R47" s="372"/>
    </row>
    <row r="48" spans="1:29" x14ac:dyDescent="0.25">
      <c r="B48" s="108" t="s">
        <v>530</v>
      </c>
      <c r="C48" s="113" t="s">
        <v>577</v>
      </c>
      <c r="D48" s="117">
        <f t="shared" si="0"/>
        <v>3</v>
      </c>
      <c r="E48" s="117">
        <f t="shared" si="1"/>
        <v>3</v>
      </c>
      <c r="F48" s="117">
        <f t="shared" si="2"/>
        <v>3</v>
      </c>
      <c r="G48" s="117">
        <f t="shared" si="3"/>
        <v>3</v>
      </c>
      <c r="H48" s="117">
        <f t="shared" si="4"/>
        <v>3</v>
      </c>
      <c r="I48" s="117">
        <f t="shared" si="5"/>
        <v>3</v>
      </c>
      <c r="J48" s="117">
        <f t="shared" ref="J48:J85" si="6">IF(COUNTIF(V5:X5,"&gt;0")=0,0,COUNTIF(V5:X5,"&gt;0"))</f>
        <v>3</v>
      </c>
      <c r="K48" s="117">
        <f t="shared" ref="K48:K85" si="7">IF(COUNTIF(Y5:AA5,"&gt;0")=0,0,COUNTIF(Y5:AA5,"&gt;0"))</f>
        <v>3</v>
      </c>
      <c r="M48" s="372"/>
      <c r="N48" s="372"/>
      <c r="O48" s="372"/>
      <c r="P48" s="372"/>
      <c r="Q48" s="372"/>
      <c r="R48" s="372"/>
    </row>
    <row r="49" spans="2:11" x14ac:dyDescent="0.25">
      <c r="B49" s="108" t="s">
        <v>539</v>
      </c>
      <c r="C49" s="113" t="s">
        <v>580</v>
      </c>
      <c r="D49" s="117">
        <f t="shared" si="0"/>
        <v>3</v>
      </c>
      <c r="E49" s="117">
        <f t="shared" si="1"/>
        <v>3</v>
      </c>
      <c r="F49" s="117">
        <f t="shared" si="2"/>
        <v>3</v>
      </c>
      <c r="G49" s="117">
        <f t="shared" si="3"/>
        <v>3</v>
      </c>
      <c r="H49" s="117">
        <f t="shared" si="4"/>
        <v>3</v>
      </c>
      <c r="I49" s="117">
        <f t="shared" si="5"/>
        <v>3</v>
      </c>
      <c r="J49" s="117">
        <f t="shared" si="6"/>
        <v>3</v>
      </c>
      <c r="K49" s="117">
        <f t="shared" si="7"/>
        <v>3</v>
      </c>
    </row>
    <row r="50" spans="2:11" x14ac:dyDescent="0.25">
      <c r="B50" s="108" t="s">
        <v>534</v>
      </c>
      <c r="C50" s="113" t="s">
        <v>578</v>
      </c>
      <c r="D50" s="117">
        <f t="shared" si="0"/>
        <v>3</v>
      </c>
      <c r="E50" s="117">
        <f t="shared" si="1"/>
        <v>3</v>
      </c>
      <c r="F50" s="117">
        <f t="shared" si="2"/>
        <v>3</v>
      </c>
      <c r="G50" s="117">
        <f t="shared" si="3"/>
        <v>3</v>
      </c>
      <c r="H50" s="117">
        <f t="shared" si="4"/>
        <v>3</v>
      </c>
      <c r="I50" s="117">
        <f t="shared" si="5"/>
        <v>3</v>
      </c>
      <c r="J50" s="117">
        <f t="shared" si="6"/>
        <v>3</v>
      </c>
      <c r="K50" s="117">
        <f t="shared" si="7"/>
        <v>3</v>
      </c>
    </row>
    <row r="51" spans="2:11" x14ac:dyDescent="0.25">
      <c r="B51" s="108" t="s">
        <v>541</v>
      </c>
      <c r="C51" s="113" t="s">
        <v>581</v>
      </c>
      <c r="D51" s="117">
        <f t="shared" si="0"/>
        <v>3</v>
      </c>
      <c r="E51" s="117">
        <f t="shared" si="1"/>
        <v>3</v>
      </c>
      <c r="F51" s="117">
        <f t="shared" si="2"/>
        <v>3</v>
      </c>
      <c r="G51" s="117">
        <f t="shared" si="3"/>
        <v>3</v>
      </c>
      <c r="H51" s="117">
        <f t="shared" si="4"/>
        <v>2</v>
      </c>
      <c r="I51" s="117">
        <f t="shared" si="5"/>
        <v>3</v>
      </c>
      <c r="J51" s="117">
        <f t="shared" si="6"/>
        <v>3</v>
      </c>
      <c r="K51" s="117">
        <f t="shared" si="7"/>
        <v>3</v>
      </c>
    </row>
    <row r="52" spans="2:11" x14ac:dyDescent="0.25">
      <c r="B52" s="108" t="s">
        <v>532</v>
      </c>
      <c r="C52" s="113" t="s">
        <v>577</v>
      </c>
      <c r="D52" s="117">
        <f t="shared" si="0"/>
        <v>3</v>
      </c>
      <c r="E52" s="117">
        <f t="shared" si="1"/>
        <v>3</v>
      </c>
      <c r="F52" s="117">
        <f t="shared" si="2"/>
        <v>3</v>
      </c>
      <c r="G52" s="117">
        <f t="shared" si="3"/>
        <v>3</v>
      </c>
      <c r="H52" s="117">
        <f t="shared" si="4"/>
        <v>3</v>
      </c>
      <c r="I52" s="117">
        <f t="shared" si="5"/>
        <v>1</v>
      </c>
      <c r="J52" s="117">
        <f t="shared" si="6"/>
        <v>3</v>
      </c>
      <c r="K52" s="117">
        <f t="shared" si="7"/>
        <v>3</v>
      </c>
    </row>
    <row r="53" spans="2:11" x14ac:dyDescent="0.25">
      <c r="B53" s="108" t="s">
        <v>768</v>
      </c>
      <c r="C53" s="113" t="s">
        <v>581</v>
      </c>
      <c r="D53" s="117">
        <f t="shared" si="0"/>
        <v>2</v>
      </c>
      <c r="E53" s="117">
        <f t="shared" si="1"/>
        <v>3</v>
      </c>
      <c r="F53" s="117">
        <f t="shared" si="2"/>
        <v>2</v>
      </c>
      <c r="G53" s="117">
        <f t="shared" si="3"/>
        <v>3</v>
      </c>
      <c r="H53" s="117">
        <f t="shared" si="4"/>
        <v>3</v>
      </c>
      <c r="I53" s="117">
        <f t="shared" si="5"/>
        <v>3</v>
      </c>
      <c r="J53" s="117">
        <f t="shared" si="6"/>
        <v>3</v>
      </c>
      <c r="K53" s="117">
        <f t="shared" si="7"/>
        <v>3</v>
      </c>
    </row>
    <row r="54" spans="2:11" x14ac:dyDescent="0.25">
      <c r="B54" s="108" t="s">
        <v>772</v>
      </c>
      <c r="C54" s="113" t="s">
        <v>580</v>
      </c>
      <c r="D54" s="117">
        <f t="shared" si="0"/>
        <v>3</v>
      </c>
      <c r="E54" s="117">
        <f t="shared" si="1"/>
        <v>3</v>
      </c>
      <c r="F54" s="117">
        <f t="shared" si="2"/>
        <v>3</v>
      </c>
      <c r="G54" s="117">
        <f t="shared" si="3"/>
        <v>2</v>
      </c>
      <c r="H54" s="117">
        <f t="shared" si="4"/>
        <v>3</v>
      </c>
      <c r="I54" s="117">
        <f t="shared" si="5"/>
        <v>2</v>
      </c>
      <c r="J54" s="117">
        <f t="shared" si="6"/>
        <v>3</v>
      </c>
      <c r="K54" s="117">
        <f t="shared" si="7"/>
        <v>3</v>
      </c>
    </row>
    <row r="55" spans="2:11" x14ac:dyDescent="0.25">
      <c r="B55" s="108" t="s">
        <v>555</v>
      </c>
      <c r="C55" s="113" t="s">
        <v>581</v>
      </c>
      <c r="D55" s="117">
        <f t="shared" si="0"/>
        <v>3</v>
      </c>
      <c r="E55" s="117">
        <f t="shared" si="1"/>
        <v>3</v>
      </c>
      <c r="F55" s="117">
        <f t="shared" si="2"/>
        <v>3</v>
      </c>
      <c r="G55" s="117">
        <f t="shared" si="3"/>
        <v>2</v>
      </c>
      <c r="H55" s="117">
        <f t="shared" si="4"/>
        <v>2</v>
      </c>
      <c r="I55" s="117">
        <f t="shared" si="5"/>
        <v>3</v>
      </c>
      <c r="J55" s="117">
        <f t="shared" si="6"/>
        <v>3</v>
      </c>
      <c r="K55" s="117">
        <f t="shared" si="7"/>
        <v>3</v>
      </c>
    </row>
    <row r="56" spans="2:11" x14ac:dyDescent="0.25">
      <c r="B56" s="108" t="s">
        <v>543</v>
      </c>
      <c r="C56" s="113" t="s">
        <v>577</v>
      </c>
      <c r="D56" s="117">
        <f t="shared" si="0"/>
        <v>2</v>
      </c>
      <c r="E56" s="117">
        <f t="shared" si="1"/>
        <v>3</v>
      </c>
      <c r="F56" s="117">
        <f t="shared" si="2"/>
        <v>3</v>
      </c>
      <c r="G56" s="117">
        <f t="shared" si="3"/>
        <v>2</v>
      </c>
      <c r="H56" s="117">
        <f t="shared" si="4"/>
        <v>3</v>
      </c>
      <c r="I56" s="117">
        <f t="shared" si="5"/>
        <v>3</v>
      </c>
      <c r="J56" s="117">
        <f t="shared" si="6"/>
        <v>3</v>
      </c>
      <c r="K56" s="117">
        <f t="shared" si="7"/>
        <v>3</v>
      </c>
    </row>
    <row r="57" spans="2:11" x14ac:dyDescent="0.25">
      <c r="B57" s="108" t="s">
        <v>562</v>
      </c>
      <c r="C57" s="113" t="s">
        <v>577</v>
      </c>
      <c r="D57" s="117">
        <f t="shared" si="0"/>
        <v>3</v>
      </c>
      <c r="E57" s="117">
        <f t="shared" si="1"/>
        <v>2</v>
      </c>
      <c r="F57" s="117">
        <f t="shared" si="2"/>
        <v>3</v>
      </c>
      <c r="G57" s="117">
        <f t="shared" si="3"/>
        <v>3</v>
      </c>
      <c r="H57" s="117">
        <f t="shared" si="4"/>
        <v>3</v>
      </c>
      <c r="I57" s="117">
        <f t="shared" si="5"/>
        <v>2</v>
      </c>
      <c r="J57" s="117">
        <f t="shared" si="6"/>
        <v>2</v>
      </c>
      <c r="K57" s="117">
        <f t="shared" si="7"/>
        <v>2</v>
      </c>
    </row>
    <row r="58" spans="2:11" x14ac:dyDescent="0.25">
      <c r="B58" s="108" t="s">
        <v>771</v>
      </c>
      <c r="C58" s="113" t="s">
        <v>582</v>
      </c>
      <c r="D58" s="117">
        <f t="shared" si="0"/>
        <v>3</v>
      </c>
      <c r="E58" s="117">
        <f t="shared" si="1"/>
        <v>1</v>
      </c>
      <c r="F58" s="117">
        <f t="shared" si="2"/>
        <v>3</v>
      </c>
      <c r="G58" s="117">
        <f t="shared" si="3"/>
        <v>3</v>
      </c>
      <c r="H58" s="117">
        <f t="shared" si="4"/>
        <v>2</v>
      </c>
      <c r="I58" s="117">
        <f t="shared" si="5"/>
        <v>3</v>
      </c>
      <c r="J58" s="117">
        <f t="shared" si="6"/>
        <v>3</v>
      </c>
      <c r="K58" s="117">
        <f t="shared" si="7"/>
        <v>2</v>
      </c>
    </row>
    <row r="59" spans="2:11" x14ac:dyDescent="0.25">
      <c r="B59" s="108" t="s">
        <v>545</v>
      </c>
      <c r="C59" s="113" t="s">
        <v>577</v>
      </c>
      <c r="D59" s="117">
        <f t="shared" si="0"/>
        <v>3</v>
      </c>
      <c r="E59" s="117">
        <f t="shared" si="1"/>
        <v>3</v>
      </c>
      <c r="F59" s="117">
        <f t="shared" si="2"/>
        <v>0</v>
      </c>
      <c r="G59" s="117">
        <f t="shared" si="3"/>
        <v>2</v>
      </c>
      <c r="H59" s="117">
        <f t="shared" si="4"/>
        <v>3</v>
      </c>
      <c r="I59" s="117">
        <f t="shared" si="5"/>
        <v>3</v>
      </c>
      <c r="J59" s="117">
        <f t="shared" si="6"/>
        <v>3</v>
      </c>
      <c r="K59" s="117">
        <f t="shared" si="7"/>
        <v>3</v>
      </c>
    </row>
    <row r="60" spans="2:11" x14ac:dyDescent="0.25">
      <c r="B60" s="108" t="s">
        <v>553</v>
      </c>
      <c r="C60" s="113" t="s">
        <v>577</v>
      </c>
      <c r="D60" s="117">
        <f t="shared" si="0"/>
        <v>3</v>
      </c>
      <c r="E60" s="117">
        <f t="shared" si="1"/>
        <v>2</v>
      </c>
      <c r="F60" s="117">
        <f t="shared" si="2"/>
        <v>2</v>
      </c>
      <c r="G60" s="117">
        <f t="shared" si="3"/>
        <v>2</v>
      </c>
      <c r="H60" s="117">
        <f t="shared" si="4"/>
        <v>2</v>
      </c>
      <c r="I60" s="117">
        <f t="shared" si="5"/>
        <v>3</v>
      </c>
      <c r="J60" s="117">
        <f t="shared" si="6"/>
        <v>2</v>
      </c>
      <c r="K60" s="117">
        <f t="shared" si="7"/>
        <v>2</v>
      </c>
    </row>
    <row r="61" spans="2:11" x14ac:dyDescent="0.25">
      <c r="B61" s="108" t="s">
        <v>766</v>
      </c>
      <c r="C61" s="113" t="s">
        <v>579</v>
      </c>
      <c r="D61" s="117">
        <f t="shared" si="0"/>
        <v>2</v>
      </c>
      <c r="E61" s="117">
        <f t="shared" si="1"/>
        <v>2</v>
      </c>
      <c r="F61" s="117">
        <f t="shared" si="2"/>
        <v>3</v>
      </c>
      <c r="G61" s="117">
        <f t="shared" si="3"/>
        <v>2</v>
      </c>
      <c r="H61" s="117">
        <f t="shared" si="4"/>
        <v>2</v>
      </c>
      <c r="I61" s="117">
        <f t="shared" si="5"/>
        <v>2</v>
      </c>
      <c r="J61" s="117">
        <f t="shared" si="6"/>
        <v>2</v>
      </c>
      <c r="K61" s="117">
        <f t="shared" si="7"/>
        <v>1</v>
      </c>
    </row>
    <row r="62" spans="2:11" x14ac:dyDescent="0.25">
      <c r="B62" s="108" t="s">
        <v>567</v>
      </c>
      <c r="C62" s="113" t="s">
        <v>579</v>
      </c>
      <c r="D62" s="117">
        <f t="shared" si="0"/>
        <v>2</v>
      </c>
      <c r="E62" s="117">
        <f t="shared" si="1"/>
        <v>3</v>
      </c>
      <c r="F62" s="117">
        <f t="shared" si="2"/>
        <v>3</v>
      </c>
      <c r="G62" s="117">
        <f t="shared" si="3"/>
        <v>2</v>
      </c>
      <c r="H62" s="117">
        <f t="shared" si="4"/>
        <v>1</v>
      </c>
      <c r="I62" s="117">
        <f t="shared" si="5"/>
        <v>1</v>
      </c>
      <c r="J62" s="117">
        <f t="shared" si="6"/>
        <v>2</v>
      </c>
      <c r="K62" s="117">
        <f t="shared" si="7"/>
        <v>2</v>
      </c>
    </row>
    <row r="63" spans="2:11" x14ac:dyDescent="0.25">
      <c r="B63" s="108" t="s">
        <v>568</v>
      </c>
      <c r="C63" s="113" t="s">
        <v>580</v>
      </c>
      <c r="D63" s="117">
        <f t="shared" si="0"/>
        <v>2</v>
      </c>
      <c r="E63" s="117">
        <f t="shared" si="1"/>
        <v>3</v>
      </c>
      <c r="F63" s="117">
        <f t="shared" si="2"/>
        <v>3</v>
      </c>
      <c r="G63" s="117">
        <f t="shared" si="3"/>
        <v>1</v>
      </c>
      <c r="H63" s="117">
        <f t="shared" si="4"/>
        <v>2</v>
      </c>
      <c r="I63" s="117">
        <f t="shared" si="5"/>
        <v>1</v>
      </c>
      <c r="J63" s="117">
        <f t="shared" si="6"/>
        <v>2</v>
      </c>
      <c r="K63" s="117">
        <f t="shared" si="7"/>
        <v>2</v>
      </c>
    </row>
    <row r="64" spans="2:11" x14ac:dyDescent="0.25">
      <c r="B64" s="108" t="s">
        <v>560</v>
      </c>
      <c r="C64" s="113" t="s">
        <v>582</v>
      </c>
      <c r="D64" s="117">
        <f t="shared" si="0"/>
        <v>1</v>
      </c>
      <c r="E64" s="117">
        <f t="shared" si="1"/>
        <v>2</v>
      </c>
      <c r="F64" s="117">
        <f t="shared" si="2"/>
        <v>3</v>
      </c>
      <c r="G64" s="117">
        <f t="shared" si="3"/>
        <v>2</v>
      </c>
      <c r="H64" s="117">
        <f t="shared" si="4"/>
        <v>2</v>
      </c>
      <c r="I64" s="117">
        <f t="shared" si="5"/>
        <v>1</v>
      </c>
      <c r="J64" s="117">
        <f t="shared" si="6"/>
        <v>2</v>
      </c>
      <c r="K64" s="117">
        <f t="shared" si="7"/>
        <v>3</v>
      </c>
    </row>
    <row r="65" spans="2:11" x14ac:dyDescent="0.25">
      <c r="B65" s="108" t="s">
        <v>559</v>
      </c>
      <c r="C65" s="113" t="s">
        <v>582</v>
      </c>
      <c r="D65" s="117">
        <f t="shared" si="0"/>
        <v>2</v>
      </c>
      <c r="E65" s="117">
        <f t="shared" si="1"/>
        <v>3</v>
      </c>
      <c r="F65" s="117">
        <f t="shared" si="2"/>
        <v>2</v>
      </c>
      <c r="G65" s="117">
        <f t="shared" si="3"/>
        <v>3</v>
      </c>
      <c r="H65" s="117">
        <f t="shared" si="4"/>
        <v>2</v>
      </c>
      <c r="I65" s="117">
        <f t="shared" si="5"/>
        <v>0</v>
      </c>
      <c r="J65" s="117">
        <f t="shared" si="6"/>
        <v>2</v>
      </c>
      <c r="K65" s="117">
        <f t="shared" si="7"/>
        <v>1</v>
      </c>
    </row>
    <row r="66" spans="2:11" x14ac:dyDescent="0.25">
      <c r="B66" s="108" t="s">
        <v>549</v>
      </c>
      <c r="C66" s="113" t="s">
        <v>579</v>
      </c>
      <c r="D66" s="117">
        <f t="shared" si="0"/>
        <v>2</v>
      </c>
      <c r="E66" s="117">
        <f t="shared" si="1"/>
        <v>2</v>
      </c>
      <c r="F66" s="117">
        <f t="shared" si="2"/>
        <v>3</v>
      </c>
      <c r="G66" s="117">
        <f t="shared" si="3"/>
        <v>2</v>
      </c>
      <c r="H66" s="117">
        <f t="shared" si="4"/>
        <v>1</v>
      </c>
      <c r="I66" s="117">
        <f t="shared" si="5"/>
        <v>1</v>
      </c>
      <c r="J66" s="117">
        <f t="shared" si="6"/>
        <v>2</v>
      </c>
      <c r="K66" s="117">
        <f t="shared" si="7"/>
        <v>0</v>
      </c>
    </row>
    <row r="67" spans="2:11" x14ac:dyDescent="0.25">
      <c r="B67" s="108" t="s">
        <v>765</v>
      </c>
      <c r="C67" s="113" t="s">
        <v>580</v>
      </c>
      <c r="D67" s="117">
        <f t="shared" si="0"/>
        <v>0</v>
      </c>
      <c r="E67" s="117">
        <f t="shared" si="1"/>
        <v>1</v>
      </c>
      <c r="F67" s="117">
        <f t="shared" si="2"/>
        <v>0</v>
      </c>
      <c r="G67" s="117">
        <f t="shared" si="3"/>
        <v>1</v>
      </c>
      <c r="H67" s="117">
        <f t="shared" si="4"/>
        <v>2</v>
      </c>
      <c r="I67" s="117">
        <f t="shared" si="5"/>
        <v>2</v>
      </c>
      <c r="J67" s="117">
        <f t="shared" si="6"/>
        <v>3</v>
      </c>
      <c r="K67" s="117">
        <f t="shared" si="7"/>
        <v>3</v>
      </c>
    </row>
    <row r="68" spans="2:11" x14ac:dyDescent="0.25">
      <c r="B68" s="108" t="s">
        <v>770</v>
      </c>
      <c r="C68" s="113" t="s">
        <v>580</v>
      </c>
      <c r="D68" s="117">
        <f t="shared" si="0"/>
        <v>2</v>
      </c>
      <c r="E68" s="117">
        <f t="shared" si="1"/>
        <v>1</v>
      </c>
      <c r="F68" s="117">
        <f t="shared" si="2"/>
        <v>0</v>
      </c>
      <c r="G68" s="117">
        <f t="shared" si="3"/>
        <v>1</v>
      </c>
      <c r="H68" s="117">
        <f t="shared" si="4"/>
        <v>3</v>
      </c>
      <c r="I68" s="117">
        <f t="shared" si="5"/>
        <v>1</v>
      </c>
      <c r="J68" s="117">
        <f t="shared" si="6"/>
        <v>1</v>
      </c>
      <c r="K68" s="117">
        <f t="shared" si="7"/>
        <v>2</v>
      </c>
    </row>
    <row r="69" spans="2:11" x14ac:dyDescent="0.25">
      <c r="B69" s="108" t="s">
        <v>564</v>
      </c>
      <c r="C69" s="113" t="s">
        <v>578</v>
      </c>
      <c r="D69" s="117">
        <f t="shared" si="0"/>
        <v>1</v>
      </c>
      <c r="E69" s="117">
        <f t="shared" si="1"/>
        <v>2</v>
      </c>
      <c r="F69" s="117">
        <f t="shared" si="2"/>
        <v>0</v>
      </c>
      <c r="G69" s="117">
        <f t="shared" si="3"/>
        <v>1</v>
      </c>
      <c r="H69" s="117">
        <f t="shared" si="4"/>
        <v>1</v>
      </c>
      <c r="I69" s="117">
        <f t="shared" si="5"/>
        <v>0</v>
      </c>
      <c r="J69" s="117">
        <f t="shared" si="6"/>
        <v>2</v>
      </c>
      <c r="K69" s="117">
        <f t="shared" si="7"/>
        <v>2</v>
      </c>
    </row>
    <row r="70" spans="2:11" x14ac:dyDescent="0.25">
      <c r="B70" s="108" t="s">
        <v>566</v>
      </c>
      <c r="C70" s="113" t="s">
        <v>583</v>
      </c>
      <c r="D70" s="117">
        <f t="shared" si="0"/>
        <v>0</v>
      </c>
      <c r="E70" s="117">
        <f t="shared" si="1"/>
        <v>0</v>
      </c>
      <c r="F70" s="117">
        <f t="shared" si="2"/>
        <v>1</v>
      </c>
      <c r="G70" s="117">
        <f t="shared" si="3"/>
        <v>2</v>
      </c>
      <c r="H70" s="117">
        <f t="shared" si="4"/>
        <v>0</v>
      </c>
      <c r="I70" s="117">
        <f t="shared" si="5"/>
        <v>2</v>
      </c>
      <c r="J70" s="117">
        <f t="shared" si="6"/>
        <v>2</v>
      </c>
      <c r="K70" s="117">
        <f t="shared" si="7"/>
        <v>1</v>
      </c>
    </row>
    <row r="71" spans="2:11" x14ac:dyDescent="0.25">
      <c r="B71" s="108" t="s">
        <v>536</v>
      </c>
      <c r="C71" s="113" t="s">
        <v>579</v>
      </c>
      <c r="D71" s="117">
        <f t="shared" si="0"/>
        <v>0</v>
      </c>
      <c r="E71" s="117">
        <f t="shared" si="1"/>
        <v>1</v>
      </c>
      <c r="F71" s="117">
        <f t="shared" si="2"/>
        <v>2</v>
      </c>
      <c r="G71" s="117">
        <f t="shared" si="3"/>
        <v>1</v>
      </c>
      <c r="H71" s="117">
        <f t="shared" si="4"/>
        <v>1</v>
      </c>
      <c r="I71" s="117">
        <f t="shared" si="5"/>
        <v>0</v>
      </c>
      <c r="J71" s="117">
        <f t="shared" si="6"/>
        <v>1</v>
      </c>
      <c r="K71" s="117">
        <f t="shared" si="7"/>
        <v>0</v>
      </c>
    </row>
    <row r="72" spans="2:11" x14ac:dyDescent="0.25">
      <c r="B72" s="108" t="s">
        <v>764</v>
      </c>
      <c r="C72" s="113" t="s">
        <v>580</v>
      </c>
      <c r="D72" s="117">
        <f t="shared" ref="D72:D85" si="8">IF(COUNTIF(D29:F29,"&gt;0")=0,0,COUNTIF(D29:F29,"&gt;0"))</f>
        <v>1</v>
      </c>
      <c r="E72" s="117">
        <f t="shared" ref="E72:E85" si="9">IF(COUNTIF(G29:I29,"&gt;0")=0,0,COUNTIF(G29:I29,"&gt;0"))</f>
        <v>2</v>
      </c>
      <c r="F72" s="117">
        <f t="shared" ref="F72:F85" si="10">IF(COUNTIF(J29:L29,"&gt;0")=0,0,COUNTIF(J29:L29,"&gt;0"))</f>
        <v>1</v>
      </c>
      <c r="G72" s="117">
        <f t="shared" ref="G72:G85" si="11">IF(COUNTIF(M29:O29,"&gt;0")=0,0,COUNTIF(M29:O29,"&gt;0"))</f>
        <v>0</v>
      </c>
      <c r="H72" s="117">
        <f t="shared" ref="H72:H85" si="12">IF(COUNTIF(P29:R29,"&gt;0")=0,0,COUNTIF(P29:R29,"&gt;0"))</f>
        <v>0</v>
      </c>
      <c r="I72" s="117">
        <f t="shared" ref="I72:I85" si="13">IF(COUNTIF(S29:U29,"&gt;0")=0,0,COUNTIF(S29:U29,"&gt;0"))</f>
        <v>1</v>
      </c>
      <c r="J72" s="117">
        <f t="shared" si="6"/>
        <v>0</v>
      </c>
      <c r="K72" s="117">
        <f t="shared" si="7"/>
        <v>0</v>
      </c>
    </row>
    <row r="73" spans="2:11" x14ac:dyDescent="0.25">
      <c r="B73" s="108" t="s">
        <v>551</v>
      </c>
      <c r="C73" s="113" t="s">
        <v>577</v>
      </c>
      <c r="D73" s="117">
        <f t="shared" si="8"/>
        <v>1</v>
      </c>
      <c r="E73" s="117">
        <f t="shared" si="9"/>
        <v>0</v>
      </c>
      <c r="F73" s="117">
        <f t="shared" si="10"/>
        <v>1</v>
      </c>
      <c r="G73" s="117">
        <f t="shared" si="11"/>
        <v>1</v>
      </c>
      <c r="H73" s="117">
        <f t="shared" si="12"/>
        <v>1</v>
      </c>
      <c r="I73" s="117">
        <f t="shared" si="13"/>
        <v>0</v>
      </c>
      <c r="J73" s="117">
        <f t="shared" si="6"/>
        <v>0</v>
      </c>
      <c r="K73" s="117">
        <f t="shared" si="7"/>
        <v>0</v>
      </c>
    </row>
    <row r="74" spans="2:11" x14ac:dyDescent="0.25">
      <c r="B74" s="108" t="s">
        <v>570</v>
      </c>
      <c r="C74" s="113" t="s">
        <v>578</v>
      </c>
      <c r="D74" s="117">
        <f t="shared" si="8"/>
        <v>1</v>
      </c>
      <c r="E74" s="117">
        <f t="shared" si="9"/>
        <v>0</v>
      </c>
      <c r="F74" s="117">
        <f t="shared" si="10"/>
        <v>2</v>
      </c>
      <c r="G74" s="117">
        <f t="shared" si="11"/>
        <v>0</v>
      </c>
      <c r="H74" s="117">
        <f t="shared" si="12"/>
        <v>1</v>
      </c>
      <c r="I74" s="117">
        <f t="shared" si="13"/>
        <v>0</v>
      </c>
      <c r="J74" s="117">
        <f t="shared" si="6"/>
        <v>0</v>
      </c>
      <c r="K74" s="117">
        <f t="shared" si="7"/>
        <v>0</v>
      </c>
    </row>
    <row r="75" spans="2:11" x14ac:dyDescent="0.25">
      <c r="B75" s="108" t="s">
        <v>769</v>
      </c>
      <c r="C75" s="113" t="s">
        <v>580</v>
      </c>
      <c r="D75" s="117">
        <f t="shared" si="8"/>
        <v>0</v>
      </c>
      <c r="E75" s="117">
        <f t="shared" si="9"/>
        <v>1</v>
      </c>
      <c r="F75" s="117">
        <f t="shared" si="10"/>
        <v>0</v>
      </c>
      <c r="G75" s="117">
        <f t="shared" si="11"/>
        <v>0</v>
      </c>
      <c r="H75" s="117">
        <f t="shared" si="12"/>
        <v>1</v>
      </c>
      <c r="I75" s="117">
        <f t="shared" si="13"/>
        <v>1</v>
      </c>
      <c r="J75" s="117">
        <f t="shared" si="6"/>
        <v>0</v>
      </c>
      <c r="K75" s="117">
        <f t="shared" si="7"/>
        <v>0</v>
      </c>
    </row>
    <row r="76" spans="2:11" x14ac:dyDescent="0.25">
      <c r="B76" s="108" t="s">
        <v>557</v>
      </c>
      <c r="C76" s="113" t="s">
        <v>579</v>
      </c>
      <c r="D76" s="117">
        <f t="shared" si="8"/>
        <v>1</v>
      </c>
      <c r="E76" s="117">
        <f t="shared" si="9"/>
        <v>0</v>
      </c>
      <c r="F76" s="117">
        <f t="shared" si="10"/>
        <v>0</v>
      </c>
      <c r="G76" s="117">
        <f t="shared" si="11"/>
        <v>1</v>
      </c>
      <c r="H76" s="117">
        <f t="shared" si="12"/>
        <v>0</v>
      </c>
      <c r="I76" s="117">
        <f t="shared" si="13"/>
        <v>0</v>
      </c>
      <c r="J76" s="117">
        <f t="shared" si="6"/>
        <v>1</v>
      </c>
      <c r="K76" s="117">
        <f t="shared" si="7"/>
        <v>0</v>
      </c>
    </row>
    <row r="77" spans="2:11" x14ac:dyDescent="0.25">
      <c r="B77" s="108" t="s">
        <v>537</v>
      </c>
      <c r="C77" s="113" t="s">
        <v>579</v>
      </c>
      <c r="D77" s="117">
        <f t="shared" si="8"/>
        <v>1</v>
      </c>
      <c r="E77" s="117">
        <f t="shared" si="9"/>
        <v>0</v>
      </c>
      <c r="F77" s="117">
        <f t="shared" si="10"/>
        <v>1</v>
      </c>
      <c r="G77" s="117">
        <f t="shared" si="11"/>
        <v>0</v>
      </c>
      <c r="H77" s="117">
        <f t="shared" si="12"/>
        <v>0</v>
      </c>
      <c r="I77" s="117">
        <f t="shared" si="13"/>
        <v>0</v>
      </c>
      <c r="J77" s="117">
        <f t="shared" si="6"/>
        <v>0</v>
      </c>
      <c r="K77" s="117">
        <f t="shared" si="7"/>
        <v>0</v>
      </c>
    </row>
    <row r="78" spans="2:11" x14ac:dyDescent="0.25">
      <c r="B78" s="108" t="s">
        <v>767</v>
      </c>
      <c r="C78" s="113" t="s">
        <v>583</v>
      </c>
      <c r="D78" s="117">
        <f t="shared" si="8"/>
        <v>0</v>
      </c>
      <c r="E78" s="117">
        <f t="shared" si="9"/>
        <v>0</v>
      </c>
      <c r="F78" s="117">
        <f t="shared" si="10"/>
        <v>2</v>
      </c>
      <c r="G78" s="117">
        <f t="shared" si="11"/>
        <v>0</v>
      </c>
      <c r="H78" s="117">
        <f t="shared" si="12"/>
        <v>0</v>
      </c>
      <c r="I78" s="117">
        <f t="shared" si="13"/>
        <v>0</v>
      </c>
      <c r="J78" s="117">
        <f t="shared" si="6"/>
        <v>0</v>
      </c>
      <c r="K78" s="117">
        <f t="shared" si="7"/>
        <v>0</v>
      </c>
    </row>
    <row r="79" spans="2:11" x14ac:dyDescent="0.25">
      <c r="B79" s="108" t="s">
        <v>773</v>
      </c>
      <c r="C79" s="113" t="s">
        <v>798</v>
      </c>
      <c r="D79" s="117">
        <f t="shared" si="8"/>
        <v>0</v>
      </c>
      <c r="E79" s="117">
        <f t="shared" si="9"/>
        <v>0</v>
      </c>
      <c r="F79" s="117">
        <f t="shared" si="10"/>
        <v>0</v>
      </c>
      <c r="G79" s="117">
        <f t="shared" si="11"/>
        <v>0</v>
      </c>
      <c r="H79" s="117">
        <f t="shared" si="12"/>
        <v>1</v>
      </c>
      <c r="I79" s="117">
        <f t="shared" si="13"/>
        <v>0</v>
      </c>
      <c r="J79" s="117">
        <f t="shared" si="6"/>
        <v>0</v>
      </c>
      <c r="K79" s="117">
        <f t="shared" si="7"/>
        <v>1</v>
      </c>
    </row>
    <row r="80" spans="2:11" x14ac:dyDescent="0.25">
      <c r="B80" s="108" t="s">
        <v>547</v>
      </c>
      <c r="C80" s="113" t="s">
        <v>579</v>
      </c>
      <c r="D80" s="117">
        <f t="shared" si="8"/>
        <v>0</v>
      </c>
      <c r="E80" s="117">
        <f t="shared" si="9"/>
        <v>0</v>
      </c>
      <c r="F80" s="117">
        <f t="shared" si="10"/>
        <v>1</v>
      </c>
      <c r="G80" s="117">
        <f t="shared" si="11"/>
        <v>0</v>
      </c>
      <c r="H80" s="117">
        <f t="shared" si="12"/>
        <v>0</v>
      </c>
      <c r="I80" s="117">
        <f t="shared" si="13"/>
        <v>0</v>
      </c>
      <c r="J80" s="117">
        <f t="shared" si="6"/>
        <v>1</v>
      </c>
      <c r="K80" s="117">
        <f t="shared" si="7"/>
        <v>0</v>
      </c>
    </row>
    <row r="81" spans="2:11" x14ac:dyDescent="0.25">
      <c r="B81" s="108" t="s">
        <v>572</v>
      </c>
      <c r="C81" s="113" t="s">
        <v>584</v>
      </c>
      <c r="D81" s="117">
        <f t="shared" si="8"/>
        <v>0</v>
      </c>
      <c r="E81" s="117">
        <f t="shared" si="9"/>
        <v>1</v>
      </c>
      <c r="F81" s="117">
        <f t="shared" si="10"/>
        <v>0</v>
      </c>
      <c r="G81" s="117">
        <f t="shared" si="11"/>
        <v>0</v>
      </c>
      <c r="H81" s="117">
        <f t="shared" si="12"/>
        <v>0</v>
      </c>
      <c r="I81" s="117">
        <f t="shared" si="13"/>
        <v>0</v>
      </c>
      <c r="J81" s="117">
        <f t="shared" si="6"/>
        <v>1</v>
      </c>
      <c r="K81" s="117">
        <f t="shared" si="7"/>
        <v>0</v>
      </c>
    </row>
    <row r="82" spans="2:11" x14ac:dyDescent="0.25">
      <c r="B82" s="108" t="s">
        <v>774</v>
      </c>
      <c r="C82" s="113" t="s">
        <v>579</v>
      </c>
      <c r="D82" s="117">
        <f t="shared" si="8"/>
        <v>0</v>
      </c>
      <c r="E82" s="117">
        <f t="shared" si="9"/>
        <v>0</v>
      </c>
      <c r="F82" s="117">
        <f t="shared" si="10"/>
        <v>0</v>
      </c>
      <c r="G82" s="117">
        <f t="shared" si="11"/>
        <v>0</v>
      </c>
      <c r="H82" s="117">
        <f t="shared" si="12"/>
        <v>0</v>
      </c>
      <c r="I82" s="117">
        <f t="shared" si="13"/>
        <v>0</v>
      </c>
      <c r="J82" s="117">
        <f t="shared" si="6"/>
        <v>1</v>
      </c>
      <c r="K82" s="117">
        <f t="shared" si="7"/>
        <v>0</v>
      </c>
    </row>
    <row r="83" spans="2:11" x14ac:dyDescent="0.25">
      <c r="B83" s="108" t="s">
        <v>775</v>
      </c>
      <c r="C83" s="113" t="s">
        <v>580</v>
      </c>
      <c r="D83" s="117">
        <f t="shared" si="8"/>
        <v>0</v>
      </c>
      <c r="E83" s="117">
        <f t="shared" si="9"/>
        <v>0</v>
      </c>
      <c r="F83" s="117">
        <f t="shared" si="10"/>
        <v>1</v>
      </c>
      <c r="G83" s="117">
        <f t="shared" si="11"/>
        <v>0</v>
      </c>
      <c r="H83" s="117">
        <f t="shared" si="12"/>
        <v>0</v>
      </c>
      <c r="I83" s="117">
        <f t="shared" si="13"/>
        <v>0</v>
      </c>
      <c r="J83" s="117">
        <f t="shared" si="6"/>
        <v>0</v>
      </c>
      <c r="K83" s="117">
        <f t="shared" si="7"/>
        <v>0</v>
      </c>
    </row>
    <row r="84" spans="2:11" x14ac:dyDescent="0.25">
      <c r="B84" s="108" t="s">
        <v>776</v>
      </c>
      <c r="C84" s="113" t="s">
        <v>579</v>
      </c>
      <c r="D84" s="117">
        <f t="shared" si="8"/>
        <v>1</v>
      </c>
      <c r="E84" s="117">
        <f t="shared" si="9"/>
        <v>0</v>
      </c>
      <c r="F84" s="117">
        <f t="shared" si="10"/>
        <v>0</v>
      </c>
      <c r="G84" s="117">
        <f t="shared" si="11"/>
        <v>0</v>
      </c>
      <c r="H84" s="117">
        <f t="shared" si="12"/>
        <v>0</v>
      </c>
      <c r="I84" s="117">
        <f t="shared" si="13"/>
        <v>0</v>
      </c>
      <c r="J84" s="117">
        <f t="shared" si="6"/>
        <v>0</v>
      </c>
      <c r="K84" s="117">
        <f t="shared" si="7"/>
        <v>0</v>
      </c>
    </row>
    <row r="85" spans="2:11" x14ac:dyDescent="0.25">
      <c r="B85" s="108" t="s">
        <v>777</v>
      </c>
      <c r="C85" s="113" t="s">
        <v>584</v>
      </c>
      <c r="D85" s="117">
        <f t="shared" si="8"/>
        <v>0</v>
      </c>
      <c r="E85" s="117">
        <f t="shared" si="9"/>
        <v>1</v>
      </c>
      <c r="F85" s="117">
        <f t="shared" si="10"/>
        <v>0</v>
      </c>
      <c r="G85" s="117">
        <f t="shared" si="11"/>
        <v>0</v>
      </c>
      <c r="H85" s="117">
        <f t="shared" si="12"/>
        <v>0</v>
      </c>
      <c r="I85" s="117">
        <f t="shared" si="13"/>
        <v>0</v>
      </c>
      <c r="J85" s="117">
        <f t="shared" si="6"/>
        <v>0</v>
      </c>
      <c r="K85" s="117">
        <f t="shared" si="7"/>
        <v>0</v>
      </c>
    </row>
    <row r="86" spans="2:11" x14ac:dyDescent="0.25">
      <c r="C86" s="154" t="s">
        <v>653</v>
      </c>
      <c r="D86" s="155">
        <v>28</v>
      </c>
      <c r="E86" s="155">
        <v>28</v>
      </c>
      <c r="F86" s="155">
        <v>28</v>
      </c>
      <c r="G86" s="155">
        <v>27</v>
      </c>
      <c r="H86" s="155">
        <v>28</v>
      </c>
      <c r="I86" s="155">
        <v>24</v>
      </c>
      <c r="J86" s="155">
        <v>29</v>
      </c>
      <c r="K86" s="155">
        <v>24</v>
      </c>
    </row>
  </sheetData>
  <sortState ref="B4:AB42">
    <sortCondition descending="1" ref="AB4:AB42"/>
  </sortState>
  <mergeCells count="16">
    <mergeCell ref="AD3:AF3"/>
    <mergeCell ref="AD2:AF2"/>
    <mergeCell ref="M46:R48"/>
    <mergeCell ref="D45:I45"/>
    <mergeCell ref="C1:U1"/>
    <mergeCell ref="AB1:AB3"/>
    <mergeCell ref="D2:F2"/>
    <mergeCell ref="G2:I2"/>
    <mergeCell ref="J2:L2"/>
    <mergeCell ref="M2:O2"/>
    <mergeCell ref="P2:R2"/>
    <mergeCell ref="S2:U2"/>
    <mergeCell ref="B2:C3"/>
    <mergeCell ref="V2:X2"/>
    <mergeCell ref="Y2:AA2"/>
    <mergeCell ref="AC1:AI1"/>
  </mergeCells>
  <hyperlinks>
    <hyperlink ref="AD2:AF2" location="'Waterbird occurrence'!A4" tooltip="top of abundance data" display="Species abundance data"/>
    <hyperlink ref="AD3:AF3" location="'Waterbird occurrence'!A44:A83" tooltip="top of annual occurrence data" display="Species annual occurrence"/>
  </hyperlinks>
  <pageMargins left="0.75" right="0.75" top="1" bottom="1" header="0.5" footer="0.5"/>
  <pageSetup paperSize="9" orientation="landscape"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AD292"/>
  <sheetViews>
    <sheetView workbookViewId="0">
      <pane ySplit="6" topLeftCell="A7" activePane="bottomLeft" state="frozen"/>
      <selection pane="bottomLeft" activeCell="A7" sqref="A7"/>
    </sheetView>
  </sheetViews>
  <sheetFormatPr defaultRowHeight="12.75" x14ac:dyDescent="0.2"/>
  <cols>
    <col min="1" max="1" width="4.28515625" style="16" customWidth="1"/>
    <col min="2" max="2" width="11.28515625" style="16" customWidth="1"/>
    <col min="3" max="3" width="10.42578125" style="16" bestFit="1" customWidth="1"/>
    <col min="4" max="6" width="9.140625" style="16"/>
    <col min="7" max="14" width="5.85546875" style="16" customWidth="1"/>
    <col min="15" max="15" width="6" style="16" customWidth="1"/>
    <col min="16" max="16" width="5.85546875" style="16" customWidth="1"/>
    <col min="17" max="17" width="4.28515625" style="76" customWidth="1"/>
    <col min="18" max="28" width="9.140625" style="75"/>
    <col min="29" max="29" width="9.140625" style="77"/>
    <col min="30" max="16384" width="9.140625" style="16"/>
  </cols>
  <sheetData>
    <row r="1" spans="1:30" ht="22.5" customHeight="1" x14ac:dyDescent="0.4">
      <c r="A1" s="209"/>
      <c r="B1" s="392" t="s">
        <v>753</v>
      </c>
      <c r="C1" s="392"/>
      <c r="D1" s="392"/>
      <c r="E1" s="148" t="s">
        <v>585</v>
      </c>
      <c r="F1" s="262"/>
      <c r="G1" s="262"/>
      <c r="H1" s="262"/>
      <c r="I1" s="262"/>
      <c r="J1" s="262"/>
      <c r="K1" s="262"/>
      <c r="L1" s="262"/>
      <c r="M1" s="262"/>
      <c r="N1" s="262"/>
      <c r="O1" s="262"/>
      <c r="P1" s="263"/>
      <c r="Q1" s="16"/>
      <c r="R1" s="66"/>
      <c r="S1" s="67"/>
      <c r="T1" s="67"/>
      <c r="U1" s="67"/>
      <c r="V1" s="67"/>
      <c r="W1" s="67"/>
      <c r="X1" s="67"/>
      <c r="Y1" s="67"/>
      <c r="Z1" s="67"/>
      <c r="AA1" s="67"/>
      <c r="AB1" s="67"/>
      <c r="AC1" s="67"/>
      <c r="AD1" s="68"/>
    </row>
    <row r="2" spans="1:30" ht="15.75" customHeight="1" x14ac:dyDescent="0.25">
      <c r="A2" s="209"/>
      <c r="B2" s="153"/>
      <c r="C2" s="153"/>
      <c r="D2" s="153"/>
      <c r="E2" s="393" t="s">
        <v>586</v>
      </c>
      <c r="F2" s="393"/>
      <c r="G2" s="393"/>
      <c r="H2" s="264" t="s">
        <v>587</v>
      </c>
      <c r="I2" s="265"/>
      <c r="J2" s="265"/>
      <c r="K2" s="265"/>
      <c r="L2" s="265"/>
      <c r="M2" s="265"/>
      <c r="N2" s="265"/>
      <c r="O2" s="265"/>
      <c r="P2" s="266"/>
      <c r="Q2" s="63"/>
      <c r="R2" s="396" t="s">
        <v>588</v>
      </c>
      <c r="S2" s="397"/>
      <c r="T2" s="397"/>
      <c r="U2" s="69"/>
      <c r="V2" s="69"/>
      <c r="W2" s="69"/>
      <c r="X2" s="69"/>
      <c r="Y2" s="69"/>
      <c r="Z2" s="69"/>
      <c r="AA2" s="69"/>
      <c r="AB2" s="69"/>
      <c r="AC2" s="69"/>
      <c r="AD2" s="70"/>
    </row>
    <row r="3" spans="1:30" ht="12.75" customHeight="1" x14ac:dyDescent="0.25">
      <c r="A3" s="209"/>
      <c r="B3" s="398" t="s">
        <v>589</v>
      </c>
      <c r="C3" s="399" t="s">
        <v>590</v>
      </c>
      <c r="D3" s="398" t="s">
        <v>591</v>
      </c>
      <c r="E3" s="400" t="s">
        <v>170</v>
      </c>
      <c r="F3" s="400" t="s">
        <v>592</v>
      </c>
      <c r="G3" s="400" t="s">
        <v>593</v>
      </c>
      <c r="H3" s="404" t="s">
        <v>577</v>
      </c>
      <c r="I3" s="390" t="s">
        <v>580</v>
      </c>
      <c r="J3" s="390" t="s">
        <v>581</v>
      </c>
      <c r="K3" s="390" t="s">
        <v>801</v>
      </c>
      <c r="L3" s="390" t="s">
        <v>802</v>
      </c>
      <c r="M3" s="390" t="s">
        <v>803</v>
      </c>
      <c r="N3" s="390" t="s">
        <v>583</v>
      </c>
      <c r="O3" s="390" t="s">
        <v>804</v>
      </c>
      <c r="P3" s="401" t="s">
        <v>805</v>
      </c>
      <c r="Q3" s="63"/>
      <c r="R3" s="71"/>
      <c r="S3" s="69"/>
      <c r="T3" s="69"/>
      <c r="U3" s="69"/>
      <c r="V3" s="69"/>
      <c r="W3" s="69"/>
      <c r="X3" s="69"/>
      <c r="Y3" s="69"/>
      <c r="Z3" s="69"/>
      <c r="AA3" s="69"/>
      <c r="AB3" s="69"/>
      <c r="AC3" s="69"/>
      <c r="AD3" s="70"/>
    </row>
    <row r="4" spans="1:30" ht="15" x14ac:dyDescent="0.25">
      <c r="A4" s="209"/>
      <c r="B4" s="398"/>
      <c r="C4" s="399"/>
      <c r="D4" s="398"/>
      <c r="E4" s="400"/>
      <c r="F4" s="400"/>
      <c r="G4" s="400"/>
      <c r="H4" s="405"/>
      <c r="I4" s="391"/>
      <c r="J4" s="391"/>
      <c r="K4" s="391"/>
      <c r="L4" s="391"/>
      <c r="M4" s="391"/>
      <c r="N4" s="391"/>
      <c r="O4" s="391"/>
      <c r="P4" s="402"/>
      <c r="Q4" s="63"/>
      <c r="R4" s="72" t="s">
        <v>161</v>
      </c>
      <c r="S4" s="403" t="s">
        <v>594</v>
      </c>
      <c r="T4" s="403"/>
      <c r="U4" s="403"/>
      <c r="V4" s="403"/>
      <c r="W4" s="73"/>
      <c r="X4" s="73"/>
      <c r="Y4" s="73"/>
      <c r="Z4" s="73"/>
      <c r="AA4" s="73"/>
      <c r="AB4" s="73"/>
      <c r="AC4" s="73"/>
      <c r="AD4" s="70"/>
    </row>
    <row r="5" spans="1:30" ht="15" x14ac:dyDescent="0.25">
      <c r="A5" s="209"/>
      <c r="B5" s="398"/>
      <c r="C5" s="399"/>
      <c r="D5" s="398"/>
      <c r="E5" s="400"/>
      <c r="F5" s="400"/>
      <c r="G5" s="400"/>
      <c r="H5" s="405"/>
      <c r="I5" s="391"/>
      <c r="J5" s="391"/>
      <c r="K5" s="391"/>
      <c r="L5" s="391"/>
      <c r="M5" s="391"/>
      <c r="N5" s="391"/>
      <c r="O5" s="391"/>
      <c r="P5" s="402"/>
      <c r="Q5" s="63"/>
      <c r="R5" s="72"/>
      <c r="S5" s="403" t="s">
        <v>595</v>
      </c>
      <c r="T5" s="403"/>
      <c r="U5" s="403"/>
      <c r="V5" s="403"/>
      <c r="W5" s="73"/>
      <c r="X5" s="73"/>
      <c r="Y5" s="73"/>
      <c r="Z5" s="73"/>
      <c r="AA5" s="73"/>
      <c r="AB5" s="73"/>
      <c r="AC5" s="73"/>
      <c r="AD5" s="70"/>
    </row>
    <row r="6" spans="1:30" ht="15" x14ac:dyDescent="0.25">
      <c r="A6" s="209"/>
      <c r="B6" s="398"/>
      <c r="C6" s="399"/>
      <c r="D6" s="398"/>
      <c r="E6" s="400"/>
      <c r="F6" s="400"/>
      <c r="G6" s="400"/>
      <c r="H6" s="405"/>
      <c r="I6" s="391"/>
      <c r="J6" s="391"/>
      <c r="K6" s="391"/>
      <c r="L6" s="391"/>
      <c r="M6" s="391"/>
      <c r="N6" s="391"/>
      <c r="O6" s="391"/>
      <c r="P6" s="402"/>
      <c r="Q6" s="63"/>
      <c r="R6" s="72"/>
      <c r="S6" s="73"/>
      <c r="T6" s="73"/>
      <c r="U6" s="73"/>
      <c r="V6" s="73"/>
      <c r="W6" s="73"/>
      <c r="X6" s="73"/>
      <c r="Y6" s="73"/>
      <c r="Z6" s="73"/>
      <c r="AA6" s="73"/>
      <c r="AB6" s="73"/>
      <c r="AC6" s="73"/>
      <c r="AD6" s="70"/>
    </row>
    <row r="7" spans="1:30" ht="15" x14ac:dyDescent="0.25">
      <c r="A7" s="209"/>
      <c r="B7" s="113" t="s">
        <v>596</v>
      </c>
      <c r="C7" s="216">
        <v>35649</v>
      </c>
      <c r="D7" s="113">
        <v>2.8</v>
      </c>
      <c r="E7" s="116">
        <v>18</v>
      </c>
      <c r="F7" s="116">
        <v>1</v>
      </c>
      <c r="G7" s="116">
        <v>17</v>
      </c>
      <c r="H7" s="130">
        <v>6</v>
      </c>
      <c r="I7" s="74">
        <v>4</v>
      </c>
      <c r="J7" s="74">
        <v>3</v>
      </c>
      <c r="K7" s="74">
        <v>2</v>
      </c>
      <c r="L7" s="74">
        <v>2</v>
      </c>
      <c r="M7" s="74">
        <v>1</v>
      </c>
      <c r="N7" s="74"/>
      <c r="O7" s="74"/>
      <c r="P7" s="131"/>
      <c r="Q7" s="63"/>
      <c r="R7" s="71"/>
      <c r="S7" s="69"/>
      <c r="T7" s="69"/>
      <c r="U7" s="69"/>
      <c r="V7" s="69"/>
      <c r="W7" s="69"/>
      <c r="X7" s="69"/>
      <c r="Y7" s="69"/>
      <c r="Z7" s="69"/>
      <c r="AA7" s="69"/>
      <c r="AB7" s="69"/>
      <c r="AC7" s="69"/>
      <c r="AD7" s="70"/>
    </row>
    <row r="8" spans="1:30" ht="15" x14ac:dyDescent="0.25">
      <c r="A8" s="209"/>
      <c r="B8" s="113" t="s">
        <v>597</v>
      </c>
      <c r="C8" s="216">
        <v>35706</v>
      </c>
      <c r="D8" s="113">
        <v>3.19</v>
      </c>
      <c r="E8" s="117">
        <v>18</v>
      </c>
      <c r="F8" s="117">
        <v>3</v>
      </c>
      <c r="G8" s="117">
        <v>15</v>
      </c>
      <c r="H8" s="130">
        <v>7</v>
      </c>
      <c r="I8" s="74">
        <v>3</v>
      </c>
      <c r="J8" s="74">
        <v>3</v>
      </c>
      <c r="K8" s="74">
        <v>3</v>
      </c>
      <c r="L8" s="74">
        <v>1</v>
      </c>
      <c r="M8" s="74">
        <v>1</v>
      </c>
      <c r="N8" s="74"/>
      <c r="O8" s="74"/>
      <c r="P8" s="131"/>
      <c r="Q8" s="63"/>
      <c r="R8" s="71"/>
      <c r="S8" s="69"/>
      <c r="T8" s="69"/>
      <c r="U8" s="69"/>
      <c r="V8" s="69"/>
      <c r="W8" s="69"/>
      <c r="X8" s="69"/>
      <c r="Y8" s="69"/>
      <c r="Z8" s="69"/>
      <c r="AA8" s="69"/>
      <c r="AB8" s="69"/>
      <c r="AC8" s="69"/>
      <c r="AD8" s="70"/>
    </row>
    <row r="9" spans="1:30" ht="15" x14ac:dyDescent="0.25">
      <c r="A9" s="209"/>
      <c r="B9" s="113" t="s">
        <v>598</v>
      </c>
      <c r="C9" s="216">
        <v>35865</v>
      </c>
      <c r="D9" s="113">
        <v>2.2999999999999998</v>
      </c>
      <c r="E9" s="117">
        <v>24</v>
      </c>
      <c r="F9" s="117">
        <v>0</v>
      </c>
      <c r="G9" s="117">
        <v>24</v>
      </c>
      <c r="H9" s="130">
        <v>8</v>
      </c>
      <c r="I9" s="74">
        <v>4</v>
      </c>
      <c r="J9" s="74">
        <v>2</v>
      </c>
      <c r="K9" s="74">
        <v>4</v>
      </c>
      <c r="L9" s="74">
        <v>3</v>
      </c>
      <c r="M9" s="74">
        <v>3</v>
      </c>
      <c r="N9" s="74"/>
      <c r="O9" s="74"/>
      <c r="P9" s="131"/>
      <c r="Q9" s="63"/>
      <c r="R9" s="71"/>
      <c r="S9" s="69"/>
      <c r="T9" s="69"/>
      <c r="U9" s="69"/>
      <c r="V9" s="69"/>
      <c r="W9" s="69"/>
      <c r="X9" s="69"/>
      <c r="Y9" s="69"/>
      <c r="Z9" s="69"/>
      <c r="AA9" s="69"/>
      <c r="AB9" s="69"/>
      <c r="AC9" s="69"/>
      <c r="AD9" s="70"/>
    </row>
    <row r="10" spans="1:30" ht="15" x14ac:dyDescent="0.25">
      <c r="A10" s="209"/>
      <c r="B10" s="129" t="s">
        <v>750</v>
      </c>
      <c r="C10" s="217">
        <v>36393</v>
      </c>
      <c r="D10" s="129">
        <v>3.28</v>
      </c>
      <c r="E10" s="183">
        <v>22</v>
      </c>
      <c r="F10" s="183">
        <v>2</v>
      </c>
      <c r="G10" s="183">
        <v>20</v>
      </c>
      <c r="H10" s="132">
        <v>7</v>
      </c>
      <c r="I10" s="124">
        <v>5</v>
      </c>
      <c r="J10" s="124">
        <v>3</v>
      </c>
      <c r="K10" s="124">
        <v>2</v>
      </c>
      <c r="L10" s="124">
        <v>2</v>
      </c>
      <c r="M10" s="124">
        <v>2</v>
      </c>
      <c r="N10" s="124"/>
      <c r="O10" s="124">
        <v>1</v>
      </c>
      <c r="P10" s="133"/>
      <c r="Q10" s="63"/>
      <c r="R10" s="71"/>
      <c r="S10" s="69"/>
      <c r="T10" s="69"/>
      <c r="U10" s="69"/>
      <c r="V10" s="69"/>
      <c r="W10" s="69"/>
      <c r="X10" s="69"/>
      <c r="Y10" s="69"/>
      <c r="Z10" s="69"/>
      <c r="AA10" s="69"/>
      <c r="AB10" s="69"/>
      <c r="AC10" s="69"/>
      <c r="AD10" s="70"/>
    </row>
    <row r="11" spans="1:30" ht="15" x14ac:dyDescent="0.25">
      <c r="A11" s="209"/>
      <c r="B11" s="129" t="s">
        <v>600</v>
      </c>
      <c r="C11" s="217">
        <v>36455</v>
      </c>
      <c r="D11" s="129">
        <v>3.34</v>
      </c>
      <c r="E11" s="183">
        <v>18</v>
      </c>
      <c r="F11" s="183">
        <v>2</v>
      </c>
      <c r="G11" s="183">
        <v>16</v>
      </c>
      <c r="H11" s="132">
        <v>7</v>
      </c>
      <c r="I11" s="124">
        <v>3</v>
      </c>
      <c r="J11" s="124">
        <v>3</v>
      </c>
      <c r="K11" s="124">
        <v>2</v>
      </c>
      <c r="L11" s="124">
        <v>1</v>
      </c>
      <c r="M11" s="124">
        <v>1</v>
      </c>
      <c r="N11" s="124"/>
      <c r="O11" s="124">
        <v>1</v>
      </c>
      <c r="P11" s="133"/>
      <c r="Q11" s="63"/>
      <c r="R11" s="71"/>
      <c r="S11" s="69"/>
      <c r="T11" s="69"/>
      <c r="U11" s="69"/>
      <c r="V11" s="69"/>
      <c r="W11" s="69"/>
      <c r="X11" s="69"/>
      <c r="Y11" s="69"/>
      <c r="Z11" s="69"/>
      <c r="AA11" s="69"/>
      <c r="AB11" s="69"/>
      <c r="AC11" s="69"/>
      <c r="AD11" s="70"/>
    </row>
    <row r="12" spans="1:30" ht="15" x14ac:dyDescent="0.25">
      <c r="A12" s="209"/>
      <c r="B12" s="129" t="s">
        <v>601</v>
      </c>
      <c r="C12" s="217">
        <v>36605</v>
      </c>
      <c r="D12" s="129">
        <v>2.4900000000000002</v>
      </c>
      <c r="E12" s="183">
        <v>23</v>
      </c>
      <c r="F12" s="183">
        <v>0</v>
      </c>
      <c r="G12" s="183">
        <v>23</v>
      </c>
      <c r="H12" s="132">
        <v>5</v>
      </c>
      <c r="I12" s="124">
        <v>6</v>
      </c>
      <c r="J12" s="124">
        <v>3</v>
      </c>
      <c r="K12" s="124">
        <v>4</v>
      </c>
      <c r="L12" s="124">
        <v>3</v>
      </c>
      <c r="M12" s="124">
        <v>2</v>
      </c>
      <c r="N12" s="124"/>
      <c r="O12" s="124"/>
      <c r="P12" s="133"/>
      <c r="Q12" s="63"/>
      <c r="R12" s="71"/>
      <c r="S12" s="69"/>
      <c r="T12" s="69"/>
      <c r="U12" s="69"/>
      <c r="V12" s="69"/>
      <c r="W12" s="69"/>
      <c r="X12" s="69"/>
      <c r="Y12" s="69"/>
      <c r="Z12" s="69"/>
      <c r="AA12" s="69"/>
      <c r="AB12" s="69"/>
      <c r="AC12" s="69"/>
      <c r="AD12" s="70"/>
    </row>
    <row r="13" spans="1:30" ht="15" x14ac:dyDescent="0.25">
      <c r="A13" s="209"/>
      <c r="B13" s="113" t="s">
        <v>602</v>
      </c>
      <c r="C13" s="216">
        <v>37134</v>
      </c>
      <c r="D13" s="113">
        <v>2.3199999999999998</v>
      </c>
      <c r="E13" s="117">
        <v>23</v>
      </c>
      <c r="F13" s="117">
        <v>1</v>
      </c>
      <c r="G13" s="117">
        <v>22</v>
      </c>
      <c r="H13" s="130">
        <v>6</v>
      </c>
      <c r="I13" s="74">
        <v>5</v>
      </c>
      <c r="J13" s="74">
        <v>3</v>
      </c>
      <c r="K13" s="74">
        <v>4</v>
      </c>
      <c r="L13" s="74">
        <v>2</v>
      </c>
      <c r="M13" s="74">
        <v>2</v>
      </c>
      <c r="N13" s="74">
        <v>1</v>
      </c>
      <c r="O13" s="74"/>
      <c r="P13" s="131"/>
      <c r="Q13" s="63"/>
      <c r="R13" s="71"/>
      <c r="S13" s="69"/>
      <c r="T13" s="69"/>
      <c r="U13" s="69"/>
      <c r="V13" s="69"/>
      <c r="W13" s="69"/>
      <c r="X13" s="69"/>
      <c r="Y13" s="69"/>
      <c r="Z13" s="69"/>
      <c r="AA13" s="69"/>
      <c r="AB13" s="69"/>
      <c r="AC13" s="69"/>
      <c r="AD13" s="70"/>
    </row>
    <row r="14" spans="1:30" ht="15" x14ac:dyDescent="0.25">
      <c r="A14" s="209"/>
      <c r="B14" s="113" t="s">
        <v>603</v>
      </c>
      <c r="C14" s="216">
        <v>37189</v>
      </c>
      <c r="D14" s="113">
        <v>2.37</v>
      </c>
      <c r="E14" s="117">
        <v>23</v>
      </c>
      <c r="F14" s="117">
        <v>0</v>
      </c>
      <c r="G14" s="117">
        <v>23</v>
      </c>
      <c r="H14" s="130">
        <v>7</v>
      </c>
      <c r="I14" s="74">
        <v>3</v>
      </c>
      <c r="J14" s="74">
        <v>3</v>
      </c>
      <c r="K14" s="74">
        <v>3</v>
      </c>
      <c r="L14" s="74">
        <v>3</v>
      </c>
      <c r="M14" s="74">
        <v>2</v>
      </c>
      <c r="N14" s="74">
        <v>2</v>
      </c>
      <c r="O14" s="74"/>
      <c r="P14" s="131"/>
      <c r="Q14" s="63"/>
      <c r="R14" s="71"/>
      <c r="S14" s="69"/>
      <c r="T14" s="69"/>
      <c r="U14" s="69"/>
      <c r="V14" s="69"/>
      <c r="W14" s="69"/>
      <c r="X14" s="69"/>
      <c r="Y14" s="69"/>
      <c r="Z14" s="69"/>
      <c r="AA14" s="69"/>
      <c r="AB14" s="69"/>
      <c r="AC14" s="69"/>
      <c r="AD14" s="70"/>
    </row>
    <row r="15" spans="1:30" ht="15" x14ac:dyDescent="0.25">
      <c r="A15" s="209"/>
      <c r="B15" s="113" t="s">
        <v>604</v>
      </c>
      <c r="C15" s="216">
        <v>37357</v>
      </c>
      <c r="D15" s="113">
        <v>1.5</v>
      </c>
      <c r="E15" s="117">
        <v>20</v>
      </c>
      <c r="F15" s="117">
        <v>0</v>
      </c>
      <c r="G15" s="117">
        <v>20</v>
      </c>
      <c r="H15" s="130">
        <v>5</v>
      </c>
      <c r="I15" s="74">
        <v>3</v>
      </c>
      <c r="J15" s="74">
        <v>2</v>
      </c>
      <c r="K15" s="74">
        <v>6</v>
      </c>
      <c r="L15" s="74">
        <v>3</v>
      </c>
      <c r="M15" s="74">
        <v>1</v>
      </c>
      <c r="N15" s="74"/>
      <c r="O15" s="74"/>
      <c r="P15" s="131"/>
      <c r="Q15" s="63"/>
      <c r="R15" s="71"/>
      <c r="S15" s="69"/>
      <c r="T15" s="69"/>
      <c r="U15" s="69"/>
      <c r="V15" s="69"/>
      <c r="W15" s="69"/>
      <c r="X15" s="69"/>
      <c r="Y15" s="69"/>
      <c r="Z15" s="69"/>
      <c r="AA15" s="69"/>
      <c r="AB15" s="69"/>
      <c r="AC15" s="69"/>
      <c r="AD15" s="70"/>
    </row>
    <row r="16" spans="1:30" ht="15" x14ac:dyDescent="0.25">
      <c r="A16" s="209"/>
      <c r="B16" s="129" t="s">
        <v>605</v>
      </c>
      <c r="C16" s="217">
        <v>37842</v>
      </c>
      <c r="D16" s="129">
        <v>3.14</v>
      </c>
      <c r="E16" s="183">
        <v>20</v>
      </c>
      <c r="F16" s="183">
        <v>0</v>
      </c>
      <c r="G16" s="183">
        <v>20</v>
      </c>
      <c r="H16" s="132">
        <v>8</v>
      </c>
      <c r="I16" s="124">
        <v>2</v>
      </c>
      <c r="J16" s="124">
        <v>3</v>
      </c>
      <c r="K16" s="124">
        <v>3</v>
      </c>
      <c r="L16" s="124">
        <v>3</v>
      </c>
      <c r="M16" s="124">
        <v>1</v>
      </c>
      <c r="N16" s="124"/>
      <c r="O16" s="124"/>
      <c r="P16" s="133"/>
      <c r="Q16" s="63"/>
      <c r="R16" s="71"/>
      <c r="S16" s="69"/>
      <c r="T16" s="69"/>
      <c r="U16" s="69"/>
      <c r="V16" s="69"/>
      <c r="W16" s="69"/>
      <c r="X16" s="69"/>
      <c r="Y16" s="69"/>
      <c r="Z16" s="69"/>
      <c r="AA16" s="69"/>
      <c r="AB16" s="69"/>
      <c r="AC16" s="69"/>
      <c r="AD16" s="70"/>
    </row>
    <row r="17" spans="1:30" ht="15" x14ac:dyDescent="0.25">
      <c r="A17" s="209"/>
      <c r="B17" s="129" t="s">
        <v>613</v>
      </c>
      <c r="C17" s="217">
        <v>37925</v>
      </c>
      <c r="D17" s="129">
        <v>3.33</v>
      </c>
      <c r="E17" s="183">
        <v>14</v>
      </c>
      <c r="F17" s="183">
        <v>0</v>
      </c>
      <c r="G17" s="183">
        <v>14</v>
      </c>
      <c r="H17" s="132">
        <v>4</v>
      </c>
      <c r="I17" s="124">
        <v>3</v>
      </c>
      <c r="J17" s="124">
        <v>2</v>
      </c>
      <c r="K17" s="124">
        <v>1</v>
      </c>
      <c r="L17" s="124">
        <v>2</v>
      </c>
      <c r="M17" s="124">
        <v>1</v>
      </c>
      <c r="N17" s="124">
        <v>1</v>
      </c>
      <c r="O17" s="124"/>
      <c r="P17" s="133"/>
      <c r="Q17" s="63"/>
      <c r="R17" s="71"/>
      <c r="S17" s="69"/>
      <c r="T17" s="69"/>
      <c r="U17" s="69"/>
      <c r="V17" s="69"/>
      <c r="W17" s="69"/>
      <c r="X17" s="69"/>
      <c r="Y17" s="69"/>
      <c r="Z17" s="69"/>
      <c r="AA17" s="69"/>
      <c r="AB17" s="69"/>
      <c r="AC17" s="69"/>
      <c r="AD17" s="70"/>
    </row>
    <row r="18" spans="1:30" ht="15" x14ac:dyDescent="0.25">
      <c r="A18" s="210"/>
      <c r="B18" s="129" t="s">
        <v>614</v>
      </c>
      <c r="C18" s="217">
        <v>38073</v>
      </c>
      <c r="D18" s="129">
        <v>2.5099999999999998</v>
      </c>
      <c r="E18" s="183">
        <v>23</v>
      </c>
      <c r="F18" s="183">
        <v>0</v>
      </c>
      <c r="G18" s="183">
        <v>23</v>
      </c>
      <c r="H18" s="132">
        <v>7</v>
      </c>
      <c r="I18" s="124">
        <v>3</v>
      </c>
      <c r="J18" s="124">
        <v>3</v>
      </c>
      <c r="K18" s="124">
        <v>4</v>
      </c>
      <c r="L18" s="124">
        <v>3</v>
      </c>
      <c r="M18" s="124">
        <v>2</v>
      </c>
      <c r="N18" s="124">
        <v>1</v>
      </c>
      <c r="O18" s="124"/>
      <c r="P18" s="133"/>
      <c r="Q18" s="63"/>
      <c r="R18" s="71"/>
      <c r="S18" s="69"/>
      <c r="T18" s="69"/>
      <c r="U18" s="69"/>
      <c r="V18" s="69"/>
      <c r="W18" s="69"/>
      <c r="X18" s="69"/>
      <c r="Y18" s="69"/>
      <c r="Z18" s="69"/>
      <c r="AA18" s="69"/>
      <c r="AB18" s="69"/>
      <c r="AC18" s="69"/>
      <c r="AD18" s="70"/>
    </row>
    <row r="19" spans="1:30" ht="15" x14ac:dyDescent="0.25">
      <c r="A19" s="210"/>
      <c r="B19" s="113" t="s">
        <v>606</v>
      </c>
      <c r="C19" s="216">
        <v>38577</v>
      </c>
      <c r="D19" s="113">
        <v>3.25</v>
      </c>
      <c r="E19" s="117">
        <v>17</v>
      </c>
      <c r="F19" s="117">
        <v>3</v>
      </c>
      <c r="G19" s="117">
        <v>14</v>
      </c>
      <c r="H19" s="130">
        <v>7</v>
      </c>
      <c r="I19" s="74">
        <v>4</v>
      </c>
      <c r="J19" s="74">
        <v>1</v>
      </c>
      <c r="K19" s="74">
        <v>1</v>
      </c>
      <c r="L19" s="74">
        <v>3</v>
      </c>
      <c r="M19" s="74">
        <v>1</v>
      </c>
      <c r="N19" s="74"/>
      <c r="O19" s="74"/>
      <c r="P19" s="131"/>
      <c r="Q19" s="63"/>
      <c r="R19" s="71"/>
      <c r="S19" s="69"/>
      <c r="T19" s="69"/>
      <c r="U19" s="69"/>
      <c r="V19" s="69"/>
      <c r="W19" s="69"/>
      <c r="X19" s="69"/>
      <c r="Y19" s="69"/>
      <c r="Z19" s="69"/>
      <c r="AA19" s="69"/>
      <c r="AB19" s="69"/>
      <c r="AC19" s="69"/>
      <c r="AD19" s="70"/>
    </row>
    <row r="20" spans="1:30" ht="15" x14ac:dyDescent="0.25">
      <c r="A20" s="210"/>
      <c r="B20" s="113" t="s">
        <v>607</v>
      </c>
      <c r="C20" s="216">
        <v>38654</v>
      </c>
      <c r="D20" s="113">
        <v>3.25</v>
      </c>
      <c r="E20" s="117">
        <v>18</v>
      </c>
      <c r="F20" s="117">
        <v>2</v>
      </c>
      <c r="G20" s="117">
        <v>16</v>
      </c>
      <c r="H20" s="130">
        <v>7</v>
      </c>
      <c r="I20" s="74">
        <v>4</v>
      </c>
      <c r="J20" s="74">
        <v>3</v>
      </c>
      <c r="K20" s="74">
        <v>2</v>
      </c>
      <c r="L20" s="74"/>
      <c r="M20" s="74">
        <v>1</v>
      </c>
      <c r="N20" s="74"/>
      <c r="O20" s="74"/>
      <c r="P20" s="131">
        <v>1</v>
      </c>
      <c r="Q20" s="63"/>
      <c r="R20" s="71"/>
      <c r="S20" s="69"/>
      <c r="T20" s="69"/>
      <c r="U20" s="69"/>
      <c r="V20" s="69"/>
      <c r="W20" s="69"/>
      <c r="X20" s="69"/>
      <c r="Y20" s="69"/>
      <c r="Z20" s="69"/>
      <c r="AA20" s="69"/>
      <c r="AB20" s="69"/>
      <c r="AC20" s="69"/>
      <c r="AD20" s="70"/>
    </row>
    <row r="21" spans="1:30" ht="15" x14ac:dyDescent="0.25">
      <c r="A21" s="210"/>
      <c r="B21" s="113" t="s">
        <v>608</v>
      </c>
      <c r="C21" s="216">
        <v>38803</v>
      </c>
      <c r="D21" s="113">
        <v>2.4300000000000002</v>
      </c>
      <c r="E21" s="117">
        <v>24</v>
      </c>
      <c r="F21" s="117">
        <v>3</v>
      </c>
      <c r="G21" s="117">
        <v>21</v>
      </c>
      <c r="H21" s="130">
        <v>7</v>
      </c>
      <c r="I21" s="74">
        <v>6</v>
      </c>
      <c r="J21" s="74">
        <v>3</v>
      </c>
      <c r="K21" s="74">
        <v>2</v>
      </c>
      <c r="L21" s="74">
        <v>3</v>
      </c>
      <c r="M21" s="74">
        <v>3</v>
      </c>
      <c r="N21" s="74"/>
      <c r="O21" s="74"/>
      <c r="P21" s="131"/>
      <c r="Q21" s="63"/>
      <c r="R21" s="71"/>
      <c r="S21" s="69"/>
      <c r="T21" s="69"/>
      <c r="U21" s="69"/>
      <c r="V21" s="69"/>
      <c r="W21" s="69"/>
      <c r="X21" s="69"/>
      <c r="Y21" s="69"/>
      <c r="Z21" s="69"/>
      <c r="AA21" s="69"/>
      <c r="AB21" s="69"/>
      <c r="AC21" s="69"/>
      <c r="AD21" s="70"/>
    </row>
    <row r="22" spans="1:30" ht="15" x14ac:dyDescent="0.25">
      <c r="A22" s="210"/>
      <c r="B22" s="129" t="s">
        <v>609</v>
      </c>
      <c r="C22" s="217">
        <v>39305</v>
      </c>
      <c r="D22" s="129">
        <v>3.4</v>
      </c>
      <c r="E22" s="183">
        <v>15</v>
      </c>
      <c r="F22" s="183">
        <v>1</v>
      </c>
      <c r="G22" s="183">
        <v>14</v>
      </c>
      <c r="H22" s="132">
        <v>6</v>
      </c>
      <c r="I22" s="124">
        <v>3</v>
      </c>
      <c r="J22" s="124">
        <v>3</v>
      </c>
      <c r="K22" s="124">
        <v>1</v>
      </c>
      <c r="L22" s="124">
        <v>1</v>
      </c>
      <c r="M22" s="124">
        <v>1</v>
      </c>
      <c r="N22" s="124"/>
      <c r="O22" s="124"/>
      <c r="P22" s="133"/>
      <c r="Q22" s="63"/>
      <c r="R22" s="71"/>
      <c r="S22" s="69"/>
      <c r="T22" s="69"/>
      <c r="U22" s="69"/>
      <c r="V22" s="69"/>
      <c r="W22" s="69"/>
      <c r="X22" s="69"/>
      <c r="Y22" s="69"/>
      <c r="Z22" s="69"/>
      <c r="AA22" s="69"/>
      <c r="AB22" s="69"/>
      <c r="AC22" s="69"/>
      <c r="AD22" s="70"/>
    </row>
    <row r="23" spans="1:30" ht="15" x14ac:dyDescent="0.25">
      <c r="A23" s="211"/>
      <c r="B23" s="129" t="s">
        <v>610</v>
      </c>
      <c r="C23" s="217">
        <v>39382</v>
      </c>
      <c r="D23" s="129">
        <v>3.25</v>
      </c>
      <c r="E23" s="183">
        <v>14</v>
      </c>
      <c r="F23" s="183">
        <v>3</v>
      </c>
      <c r="G23" s="183">
        <v>11</v>
      </c>
      <c r="H23" s="132">
        <v>5</v>
      </c>
      <c r="I23" s="124">
        <v>3</v>
      </c>
      <c r="J23" s="124">
        <v>3</v>
      </c>
      <c r="K23" s="124"/>
      <c r="L23" s="124">
        <v>1</v>
      </c>
      <c r="M23" s="124">
        <v>1</v>
      </c>
      <c r="N23" s="124">
        <v>1</v>
      </c>
      <c r="O23" s="124"/>
      <c r="P23" s="133"/>
      <c r="Q23" s="63"/>
      <c r="R23" s="71"/>
      <c r="S23" s="69"/>
      <c r="T23" s="69"/>
      <c r="U23" s="69"/>
      <c r="V23" s="69"/>
      <c r="W23" s="69"/>
      <c r="X23" s="69"/>
      <c r="Y23" s="69"/>
      <c r="Z23" s="69"/>
      <c r="AA23" s="69"/>
      <c r="AB23" s="69"/>
      <c r="AC23" s="69"/>
      <c r="AD23" s="70"/>
    </row>
    <row r="24" spans="1:30" ht="15" x14ac:dyDescent="0.25">
      <c r="A24" s="211"/>
      <c r="B24" s="129" t="s">
        <v>611</v>
      </c>
      <c r="C24" s="217">
        <v>39542</v>
      </c>
      <c r="D24" s="129">
        <v>2.4</v>
      </c>
      <c r="E24" s="183">
        <v>22</v>
      </c>
      <c r="F24" s="183">
        <v>0</v>
      </c>
      <c r="G24" s="183">
        <v>22</v>
      </c>
      <c r="H24" s="125">
        <v>7</v>
      </c>
      <c r="I24" s="126">
        <v>5</v>
      </c>
      <c r="J24" s="126">
        <v>3</v>
      </c>
      <c r="K24" s="126">
        <v>3</v>
      </c>
      <c r="L24" s="126">
        <v>2</v>
      </c>
      <c r="M24" s="126">
        <v>1</v>
      </c>
      <c r="N24" s="126">
        <v>1</v>
      </c>
      <c r="O24" s="126"/>
      <c r="P24" s="127"/>
      <c r="Q24" s="63"/>
      <c r="R24" s="71"/>
      <c r="S24" s="69"/>
      <c r="T24" s="69"/>
      <c r="U24" s="69"/>
      <c r="V24" s="69"/>
      <c r="W24" s="69"/>
      <c r="X24" s="69"/>
      <c r="Y24" s="69"/>
      <c r="Z24" s="69"/>
      <c r="AA24" s="69"/>
      <c r="AB24" s="69"/>
      <c r="AC24" s="69"/>
      <c r="AD24" s="70"/>
    </row>
    <row r="25" spans="1:30" ht="15" x14ac:dyDescent="0.25">
      <c r="A25" s="211"/>
      <c r="B25" s="108" t="s">
        <v>751</v>
      </c>
      <c r="C25" s="248">
        <v>40054</v>
      </c>
      <c r="D25" s="108">
        <v>2.19</v>
      </c>
      <c r="E25" s="186">
        <v>17</v>
      </c>
      <c r="F25" s="186">
        <v>0</v>
      </c>
      <c r="G25" s="186">
        <v>17</v>
      </c>
      <c r="H25" s="102">
        <v>7</v>
      </c>
      <c r="I25" s="103">
        <v>4</v>
      </c>
      <c r="J25" s="103">
        <v>3</v>
      </c>
      <c r="K25" s="103"/>
      <c r="L25" s="103">
        <v>1</v>
      </c>
      <c r="M25" s="103">
        <v>1</v>
      </c>
      <c r="N25" s="103">
        <v>1</v>
      </c>
      <c r="O25" s="103"/>
      <c r="P25" s="104"/>
      <c r="Q25" s="63"/>
      <c r="R25" s="71"/>
      <c r="S25" s="69"/>
      <c r="T25" s="69"/>
      <c r="U25" s="69"/>
      <c r="V25" s="69"/>
      <c r="W25" s="69"/>
      <c r="X25" s="69"/>
      <c r="Y25" s="69"/>
      <c r="Z25" s="69"/>
      <c r="AA25" s="69"/>
      <c r="AB25" s="69"/>
      <c r="AC25" s="69"/>
      <c r="AD25" s="70"/>
    </row>
    <row r="26" spans="1:30" ht="15" x14ac:dyDescent="0.25">
      <c r="A26" s="211"/>
      <c r="B26" s="108" t="s">
        <v>752</v>
      </c>
      <c r="C26" s="248">
        <v>40117</v>
      </c>
      <c r="D26" s="108">
        <v>2.1</v>
      </c>
      <c r="E26" s="186">
        <v>22</v>
      </c>
      <c r="F26" s="186">
        <v>3</v>
      </c>
      <c r="G26" s="186">
        <v>19</v>
      </c>
      <c r="H26" s="102">
        <v>6</v>
      </c>
      <c r="I26" s="103">
        <v>4</v>
      </c>
      <c r="J26" s="103">
        <v>3</v>
      </c>
      <c r="K26" s="103">
        <v>3</v>
      </c>
      <c r="L26" s="103">
        <v>3</v>
      </c>
      <c r="M26" s="103">
        <v>2</v>
      </c>
      <c r="N26" s="103"/>
      <c r="O26" s="103">
        <v>1</v>
      </c>
      <c r="P26" s="104"/>
      <c r="Q26" s="63"/>
      <c r="R26" s="71"/>
      <c r="S26" s="69"/>
      <c r="T26" s="69"/>
      <c r="U26" s="69"/>
      <c r="V26" s="69"/>
      <c r="W26" s="69"/>
      <c r="X26" s="69"/>
      <c r="Y26" s="69"/>
      <c r="Z26" s="69"/>
      <c r="AA26" s="69"/>
      <c r="AB26" s="69"/>
      <c r="AC26" s="69"/>
      <c r="AD26" s="70"/>
    </row>
    <row r="27" spans="1:30" ht="15" x14ac:dyDescent="0.25">
      <c r="A27" s="211"/>
      <c r="B27" s="108" t="s">
        <v>749</v>
      </c>
      <c r="C27" s="248">
        <v>40259</v>
      </c>
      <c r="D27" s="108">
        <v>1.28</v>
      </c>
      <c r="E27" s="186">
        <v>26</v>
      </c>
      <c r="F27" s="186">
        <v>0</v>
      </c>
      <c r="G27" s="186">
        <v>26</v>
      </c>
      <c r="H27" s="102">
        <v>6</v>
      </c>
      <c r="I27" s="103">
        <v>4</v>
      </c>
      <c r="J27" s="103">
        <v>3</v>
      </c>
      <c r="K27" s="103">
        <v>7</v>
      </c>
      <c r="L27" s="103">
        <v>3</v>
      </c>
      <c r="M27" s="103">
        <v>2</v>
      </c>
      <c r="N27" s="103">
        <v>1</v>
      </c>
      <c r="O27" s="103"/>
      <c r="P27" s="104"/>
      <c r="Q27" s="63"/>
      <c r="R27" s="71"/>
      <c r="S27" s="69"/>
      <c r="T27" s="69"/>
      <c r="U27" s="69"/>
      <c r="V27" s="69"/>
      <c r="W27" s="69"/>
      <c r="X27" s="69"/>
      <c r="Y27" s="69"/>
      <c r="Z27" s="69"/>
      <c r="AA27" s="69"/>
      <c r="AB27" s="69"/>
      <c r="AC27" s="69"/>
      <c r="AD27" s="70"/>
    </row>
    <row r="28" spans="1:30" ht="15" x14ac:dyDescent="0.25">
      <c r="A28" s="206"/>
      <c r="B28" s="129" t="s">
        <v>762</v>
      </c>
      <c r="C28" s="217">
        <v>40788</v>
      </c>
      <c r="D28" s="252">
        <v>3.25</v>
      </c>
      <c r="E28" s="183">
        <v>19</v>
      </c>
      <c r="F28" s="183">
        <v>0</v>
      </c>
      <c r="G28" s="125">
        <v>19</v>
      </c>
      <c r="H28" s="125">
        <v>6</v>
      </c>
      <c r="I28" s="126">
        <v>5</v>
      </c>
      <c r="J28" s="126">
        <v>3</v>
      </c>
      <c r="K28" s="126"/>
      <c r="L28" s="126">
        <v>2</v>
      </c>
      <c r="M28" s="126">
        <v>2</v>
      </c>
      <c r="N28" s="126"/>
      <c r="O28" s="126"/>
      <c r="P28" s="127">
        <v>1</v>
      </c>
      <c r="Q28" s="63"/>
      <c r="R28" s="71"/>
      <c r="S28" s="69"/>
      <c r="T28" s="69"/>
      <c r="U28" s="69"/>
      <c r="V28" s="69"/>
      <c r="W28" s="69"/>
      <c r="X28" s="69"/>
      <c r="Y28" s="69"/>
      <c r="Z28" s="69"/>
      <c r="AA28" s="69"/>
      <c r="AB28" s="69"/>
      <c r="AC28" s="69"/>
      <c r="AD28" s="70"/>
    </row>
    <row r="29" spans="1:30" ht="15" x14ac:dyDescent="0.25">
      <c r="A29" s="206"/>
      <c r="B29" s="129" t="s">
        <v>763</v>
      </c>
      <c r="C29" s="217">
        <v>40840</v>
      </c>
      <c r="D29" s="252">
        <v>3.3</v>
      </c>
      <c r="E29" s="183">
        <v>17</v>
      </c>
      <c r="F29" s="183">
        <v>0</v>
      </c>
      <c r="G29" s="125">
        <v>17</v>
      </c>
      <c r="H29" s="125">
        <v>6</v>
      </c>
      <c r="I29" s="126">
        <v>4</v>
      </c>
      <c r="J29" s="126">
        <v>3</v>
      </c>
      <c r="K29" s="126">
        <v>2</v>
      </c>
      <c r="L29" s="126">
        <v>1</v>
      </c>
      <c r="M29" s="126">
        <v>1</v>
      </c>
      <c r="N29" s="126"/>
      <c r="O29" s="126"/>
      <c r="P29" s="127"/>
      <c r="Q29" s="63"/>
      <c r="R29" s="71"/>
      <c r="S29" s="69"/>
      <c r="T29" s="69"/>
      <c r="U29" s="69"/>
      <c r="V29" s="69"/>
      <c r="W29" s="69"/>
      <c r="X29" s="69"/>
      <c r="Y29" s="69"/>
      <c r="Z29" s="69"/>
      <c r="AA29" s="69"/>
      <c r="AB29" s="69"/>
      <c r="AC29" s="69"/>
      <c r="AD29" s="70"/>
    </row>
    <row r="30" spans="1:30" ht="15" x14ac:dyDescent="0.25">
      <c r="A30" s="206"/>
      <c r="B30" s="129" t="s">
        <v>761</v>
      </c>
      <c r="C30" s="217">
        <v>40999</v>
      </c>
      <c r="D30" s="252">
        <v>2.5499999999999998</v>
      </c>
      <c r="E30" s="253">
        <v>21</v>
      </c>
      <c r="F30" s="253">
        <v>1</v>
      </c>
      <c r="G30" s="254">
        <v>20</v>
      </c>
      <c r="H30" s="254">
        <v>7</v>
      </c>
      <c r="I30" s="255">
        <v>4</v>
      </c>
      <c r="J30" s="255">
        <v>3</v>
      </c>
      <c r="K30" s="255">
        <v>1</v>
      </c>
      <c r="L30" s="255">
        <v>3</v>
      </c>
      <c r="M30" s="255">
        <v>2</v>
      </c>
      <c r="N30" s="255">
        <v>1</v>
      </c>
      <c r="O30" s="255"/>
      <c r="P30" s="256"/>
      <c r="Q30" s="63"/>
      <c r="R30" s="71"/>
      <c r="S30" s="69"/>
      <c r="T30" s="69"/>
      <c r="U30" s="69"/>
      <c r="V30" s="69"/>
      <c r="W30" s="69"/>
      <c r="X30" s="69"/>
      <c r="Y30" s="69"/>
      <c r="Z30" s="69"/>
      <c r="AA30" s="69"/>
      <c r="AB30" s="69"/>
      <c r="AC30" s="69"/>
      <c r="AD30" s="70"/>
    </row>
    <row r="31" spans="1:30" ht="15" x14ac:dyDescent="0.25">
      <c r="A31" s="206"/>
      <c r="B31" s="63"/>
      <c r="C31" s="63"/>
      <c r="D31" s="63"/>
      <c r="E31" s="63"/>
      <c r="F31" s="63"/>
      <c r="G31" s="63"/>
      <c r="H31" s="63"/>
      <c r="I31" s="63"/>
      <c r="J31" s="63"/>
      <c r="K31" s="63"/>
      <c r="L31" s="63"/>
      <c r="M31" s="63"/>
      <c r="N31" s="64"/>
      <c r="O31" s="64"/>
      <c r="P31" s="63"/>
      <c r="Q31" s="63"/>
      <c r="R31" s="71"/>
      <c r="S31" s="69"/>
      <c r="T31" s="69"/>
      <c r="U31" s="69"/>
      <c r="V31" s="69"/>
      <c r="W31" s="69"/>
      <c r="X31" s="69"/>
      <c r="Y31" s="69"/>
      <c r="Z31" s="69"/>
      <c r="AA31" s="69"/>
      <c r="AB31" s="69"/>
      <c r="AC31" s="69"/>
      <c r="AD31" s="70"/>
    </row>
    <row r="32" spans="1:30" ht="15" x14ac:dyDescent="0.25">
      <c r="A32" s="206"/>
      <c r="B32" s="63"/>
      <c r="C32" s="63"/>
      <c r="D32" s="63"/>
      <c r="E32" s="63"/>
      <c r="F32" s="63"/>
      <c r="G32" s="63"/>
      <c r="H32" s="63"/>
      <c r="I32" s="63"/>
      <c r="J32" s="63"/>
      <c r="K32" s="63"/>
      <c r="L32" s="63"/>
      <c r="M32" s="63"/>
      <c r="N32" s="64"/>
      <c r="O32" s="64"/>
      <c r="P32" s="63"/>
      <c r="Q32" s="63"/>
      <c r="R32" s="71"/>
      <c r="S32" s="69"/>
      <c r="T32" s="69"/>
      <c r="U32" s="69"/>
      <c r="V32" s="69"/>
      <c r="W32" s="69"/>
      <c r="X32" s="69"/>
      <c r="Y32" s="69"/>
      <c r="Z32" s="69"/>
      <c r="AA32" s="69"/>
      <c r="AB32" s="69"/>
      <c r="AC32" s="69"/>
      <c r="AD32" s="70"/>
    </row>
    <row r="33" spans="1:30" ht="15" x14ac:dyDescent="0.25">
      <c r="A33" s="206"/>
      <c r="B33" s="63"/>
      <c r="C33" s="63"/>
      <c r="D33" s="63"/>
      <c r="E33" s="63"/>
      <c r="F33" s="63"/>
      <c r="G33" s="63"/>
      <c r="H33" s="63"/>
      <c r="I33" s="63"/>
      <c r="J33" s="63"/>
      <c r="K33" s="63"/>
      <c r="L33" s="63"/>
      <c r="M33" s="63"/>
      <c r="N33" s="64"/>
      <c r="O33" s="64"/>
      <c r="P33" s="63"/>
      <c r="Q33" s="63"/>
      <c r="R33" s="71"/>
      <c r="S33" s="69"/>
      <c r="T33" s="69"/>
      <c r="U33" s="69"/>
      <c r="V33" s="69"/>
      <c r="W33" s="69"/>
      <c r="X33" s="69"/>
      <c r="Y33" s="69"/>
      <c r="Z33" s="69"/>
      <c r="AA33" s="69"/>
      <c r="AB33" s="69"/>
      <c r="AC33" s="69"/>
      <c r="AD33" s="70"/>
    </row>
    <row r="34" spans="1:30" ht="15" x14ac:dyDescent="0.25">
      <c r="B34" s="63"/>
      <c r="C34" s="63"/>
      <c r="D34" s="63"/>
      <c r="E34" s="63"/>
      <c r="F34" s="63"/>
      <c r="G34" s="63"/>
      <c r="H34" s="63"/>
      <c r="I34" s="63"/>
      <c r="J34" s="63"/>
      <c r="K34" s="63"/>
      <c r="L34" s="63"/>
      <c r="M34" s="63"/>
      <c r="N34" s="64"/>
      <c r="O34" s="64"/>
      <c r="P34" s="63"/>
      <c r="Q34" s="63"/>
      <c r="R34" s="71"/>
      <c r="S34" s="69"/>
      <c r="T34" s="69"/>
      <c r="U34" s="69"/>
      <c r="V34" s="69"/>
      <c r="W34" s="69"/>
      <c r="X34" s="69"/>
      <c r="Y34" s="69"/>
      <c r="Z34" s="69"/>
      <c r="AA34" s="69"/>
      <c r="AB34" s="69"/>
      <c r="AC34" s="69"/>
      <c r="AD34" s="70"/>
    </row>
    <row r="35" spans="1:30" ht="15" x14ac:dyDescent="0.25">
      <c r="B35" s="63"/>
      <c r="C35" s="63"/>
      <c r="D35" s="63"/>
      <c r="E35" s="63"/>
      <c r="F35" s="63"/>
      <c r="G35" s="63"/>
      <c r="H35" s="63"/>
      <c r="I35" s="63"/>
      <c r="J35" s="63"/>
      <c r="K35" s="63"/>
      <c r="L35" s="63"/>
      <c r="M35" s="63"/>
      <c r="N35" s="64"/>
      <c r="O35" s="64"/>
      <c r="P35" s="63"/>
      <c r="Q35" s="63"/>
      <c r="R35" s="71"/>
      <c r="S35" s="69"/>
      <c r="T35" s="69"/>
      <c r="U35" s="69"/>
      <c r="V35" s="69"/>
      <c r="W35" s="69"/>
      <c r="X35" s="69"/>
      <c r="Y35" s="69"/>
      <c r="Z35" s="69"/>
      <c r="AA35" s="69"/>
      <c r="AB35" s="69"/>
      <c r="AC35" s="69"/>
      <c r="AD35" s="70"/>
    </row>
    <row r="36" spans="1:30" ht="15" x14ac:dyDescent="0.25">
      <c r="B36" s="63"/>
      <c r="C36" s="63"/>
      <c r="D36" s="63"/>
      <c r="E36" s="63"/>
      <c r="F36" s="63"/>
      <c r="G36" s="63"/>
      <c r="H36" s="63"/>
      <c r="I36" s="63"/>
      <c r="J36" s="63"/>
      <c r="K36" s="63"/>
      <c r="L36" s="63"/>
      <c r="M36" s="63"/>
      <c r="N36" s="64"/>
      <c r="O36" s="64"/>
      <c r="P36" s="63"/>
      <c r="Q36" s="63"/>
      <c r="R36" s="71"/>
      <c r="S36" s="69"/>
      <c r="T36" s="69"/>
      <c r="U36" s="69"/>
      <c r="V36" s="69"/>
      <c r="W36" s="69"/>
      <c r="X36" s="69"/>
      <c r="Y36" s="69"/>
      <c r="Z36" s="69"/>
      <c r="AA36" s="69"/>
      <c r="AB36" s="69"/>
      <c r="AC36" s="69"/>
      <c r="AD36" s="70"/>
    </row>
    <row r="37" spans="1:30" ht="15" x14ac:dyDescent="0.25">
      <c r="B37" s="63"/>
      <c r="C37" s="63"/>
      <c r="D37" s="63"/>
      <c r="E37" s="63"/>
      <c r="F37" s="63"/>
      <c r="G37" s="63"/>
      <c r="H37" s="63"/>
      <c r="I37" s="63"/>
      <c r="J37" s="63"/>
      <c r="K37" s="63"/>
      <c r="L37" s="63"/>
      <c r="M37" s="63"/>
      <c r="N37" s="64"/>
      <c r="O37" s="64"/>
      <c r="P37" s="63"/>
      <c r="Q37" s="63"/>
      <c r="R37" s="71"/>
      <c r="S37" s="69"/>
      <c r="T37" s="69"/>
      <c r="U37" s="69"/>
      <c r="V37" s="69"/>
      <c r="W37" s="69"/>
      <c r="X37" s="69"/>
      <c r="Y37" s="69"/>
      <c r="Z37" s="69"/>
      <c r="AA37" s="69"/>
      <c r="AB37" s="69"/>
      <c r="AC37" s="69"/>
      <c r="AD37" s="70"/>
    </row>
    <row r="38" spans="1:30" ht="15" x14ac:dyDescent="0.25">
      <c r="B38" s="63"/>
      <c r="C38" s="63"/>
      <c r="D38" s="63"/>
      <c r="E38" s="63"/>
      <c r="F38" s="63"/>
      <c r="G38" s="63"/>
      <c r="H38" s="63"/>
      <c r="I38" s="63"/>
      <c r="J38" s="63"/>
      <c r="K38" s="63"/>
      <c r="L38" s="63"/>
      <c r="M38" s="63"/>
      <c r="N38" s="64"/>
      <c r="O38" s="64"/>
      <c r="P38" s="63"/>
      <c r="Q38" s="63"/>
      <c r="R38" s="71"/>
      <c r="S38" s="69"/>
      <c r="T38" s="69"/>
      <c r="U38" s="69"/>
      <c r="V38" s="69"/>
      <c r="W38" s="69"/>
      <c r="X38" s="69"/>
      <c r="Y38" s="69"/>
      <c r="Z38" s="69"/>
      <c r="AA38" s="69"/>
      <c r="AB38" s="69"/>
      <c r="AC38" s="69"/>
      <c r="AD38" s="70"/>
    </row>
    <row r="39" spans="1:30" ht="15" x14ac:dyDescent="0.25">
      <c r="B39" s="63"/>
      <c r="C39" s="63"/>
      <c r="D39" s="63"/>
      <c r="E39" s="63"/>
      <c r="F39" s="63"/>
      <c r="G39" s="63"/>
      <c r="H39" s="63"/>
      <c r="I39" s="63"/>
      <c r="J39" s="63"/>
      <c r="K39" s="63"/>
      <c r="L39" s="63"/>
      <c r="M39" s="63"/>
      <c r="N39" s="64"/>
      <c r="O39" s="64"/>
      <c r="P39" s="63"/>
      <c r="Q39" s="63"/>
      <c r="R39" s="71"/>
      <c r="S39" s="69"/>
      <c r="T39" s="69"/>
      <c r="U39" s="69"/>
      <c r="V39" s="69"/>
      <c r="W39" s="69"/>
      <c r="X39" s="69"/>
      <c r="Y39" s="69"/>
      <c r="Z39" s="69"/>
      <c r="AA39" s="69"/>
      <c r="AB39" s="69"/>
      <c r="AC39" s="69"/>
      <c r="AD39" s="70"/>
    </row>
    <row r="40" spans="1:30" ht="15" x14ac:dyDescent="0.25">
      <c r="B40" s="63"/>
      <c r="C40" s="63"/>
      <c r="D40" s="63"/>
      <c r="E40" s="63"/>
      <c r="F40" s="63"/>
      <c r="G40" s="63"/>
      <c r="H40" s="63"/>
      <c r="I40" s="63"/>
      <c r="J40" s="63"/>
      <c r="K40" s="63"/>
      <c r="L40" s="63"/>
      <c r="M40" s="63"/>
      <c r="N40" s="64"/>
      <c r="O40" s="64"/>
      <c r="P40" s="63"/>
      <c r="Q40" s="63"/>
      <c r="R40" s="71"/>
      <c r="S40" s="69"/>
      <c r="T40" s="69"/>
      <c r="U40" s="69"/>
      <c r="V40" s="69"/>
      <c r="W40" s="69"/>
      <c r="X40" s="69"/>
      <c r="Y40" s="69"/>
      <c r="Z40" s="69"/>
      <c r="AA40" s="69"/>
      <c r="AB40" s="69"/>
      <c r="AC40" s="69"/>
      <c r="AD40" s="70"/>
    </row>
    <row r="41" spans="1:30" ht="15" x14ac:dyDescent="0.25">
      <c r="B41" s="63"/>
      <c r="C41" s="63"/>
      <c r="D41" s="63"/>
      <c r="E41" s="63"/>
      <c r="F41" s="63"/>
      <c r="G41" s="63"/>
      <c r="H41" s="63"/>
      <c r="I41" s="63"/>
      <c r="J41" s="63"/>
      <c r="K41" s="63"/>
      <c r="L41" s="63"/>
      <c r="M41" s="63"/>
      <c r="N41" s="64"/>
      <c r="O41" s="64"/>
      <c r="P41" s="63"/>
      <c r="Q41" s="63"/>
      <c r="R41" s="71"/>
      <c r="S41" s="69"/>
      <c r="T41" s="69"/>
      <c r="U41" s="69"/>
      <c r="V41" s="69"/>
      <c r="W41" s="69"/>
      <c r="X41" s="69"/>
      <c r="Y41" s="69"/>
      <c r="Z41" s="69"/>
      <c r="AA41" s="69"/>
      <c r="AB41" s="69"/>
      <c r="AC41" s="69"/>
      <c r="AD41" s="70"/>
    </row>
    <row r="42" spans="1:30" ht="15" x14ac:dyDescent="0.25">
      <c r="B42" s="63"/>
      <c r="C42" s="63"/>
      <c r="D42" s="63"/>
      <c r="E42" s="63"/>
      <c r="F42" s="63"/>
      <c r="G42" s="63"/>
      <c r="H42" s="63"/>
      <c r="I42" s="63"/>
      <c r="J42" s="63"/>
      <c r="K42" s="63"/>
      <c r="L42" s="63"/>
      <c r="M42" s="63"/>
      <c r="N42" s="64"/>
      <c r="O42" s="64"/>
      <c r="P42" s="63"/>
      <c r="Q42" s="63"/>
      <c r="R42" s="71"/>
      <c r="S42" s="69"/>
      <c r="T42" s="69"/>
      <c r="U42" s="69"/>
      <c r="V42" s="69"/>
      <c r="W42" s="69"/>
      <c r="X42" s="69"/>
      <c r="Y42" s="69"/>
      <c r="Z42" s="69"/>
      <c r="AA42" s="69"/>
      <c r="AB42" s="69"/>
      <c r="AC42" s="69"/>
      <c r="AD42" s="70"/>
    </row>
    <row r="43" spans="1:30" ht="15" x14ac:dyDescent="0.25">
      <c r="B43" s="63"/>
      <c r="C43" s="63"/>
      <c r="D43" s="63"/>
      <c r="E43" s="63"/>
      <c r="F43" s="63"/>
      <c r="G43" s="63"/>
      <c r="H43" s="63"/>
      <c r="I43" s="63"/>
      <c r="J43" s="63"/>
      <c r="K43" s="63"/>
      <c r="L43" s="63"/>
      <c r="M43" s="63"/>
      <c r="N43" s="64"/>
      <c r="O43" s="64"/>
      <c r="P43" s="63"/>
      <c r="Q43" s="63"/>
      <c r="R43" s="71"/>
      <c r="S43" s="69"/>
      <c r="T43" s="69"/>
      <c r="U43" s="69"/>
      <c r="V43" s="69"/>
      <c r="W43" s="69"/>
      <c r="X43" s="69"/>
      <c r="Y43" s="69"/>
      <c r="Z43" s="69"/>
      <c r="AA43" s="69"/>
      <c r="AB43" s="69"/>
      <c r="AC43" s="69"/>
      <c r="AD43" s="70"/>
    </row>
    <row r="44" spans="1:30" ht="15" x14ac:dyDescent="0.25">
      <c r="B44" s="63"/>
      <c r="C44" s="63"/>
      <c r="D44" s="63"/>
      <c r="E44" s="63"/>
      <c r="F44" s="63"/>
      <c r="G44" s="63"/>
      <c r="H44" s="63"/>
      <c r="I44" s="63"/>
      <c r="J44" s="63"/>
      <c r="K44" s="63"/>
      <c r="L44" s="63"/>
      <c r="M44" s="63"/>
      <c r="N44" s="64"/>
      <c r="O44" s="64"/>
      <c r="P44" s="63"/>
      <c r="Q44" s="63"/>
      <c r="R44" s="71"/>
      <c r="S44" s="69"/>
      <c r="T44" s="69"/>
      <c r="U44" s="69"/>
      <c r="V44" s="69"/>
      <c r="W44" s="69"/>
      <c r="X44" s="69"/>
      <c r="Y44" s="69"/>
      <c r="Z44" s="69"/>
      <c r="AA44" s="69"/>
      <c r="AB44" s="69"/>
      <c r="AC44" s="69"/>
      <c r="AD44" s="70"/>
    </row>
    <row r="45" spans="1:30" ht="15" x14ac:dyDescent="0.25">
      <c r="B45" s="63"/>
      <c r="C45" s="63"/>
      <c r="D45" s="63"/>
      <c r="E45" s="63"/>
      <c r="F45" s="63"/>
      <c r="G45" s="63"/>
      <c r="H45" s="63"/>
      <c r="I45" s="63"/>
      <c r="J45" s="63"/>
      <c r="K45" s="63"/>
      <c r="L45" s="63"/>
      <c r="M45" s="63"/>
      <c r="N45" s="64"/>
      <c r="O45" s="64"/>
      <c r="P45" s="63"/>
      <c r="Q45" s="63"/>
      <c r="R45" s="71"/>
      <c r="S45" s="69"/>
      <c r="T45" s="69"/>
      <c r="U45" s="69"/>
      <c r="V45" s="69"/>
      <c r="W45" s="69"/>
      <c r="X45" s="69"/>
      <c r="Y45" s="69"/>
      <c r="Z45" s="69"/>
      <c r="AA45" s="69"/>
      <c r="AB45" s="69"/>
      <c r="AC45" s="69"/>
      <c r="AD45" s="70"/>
    </row>
    <row r="46" spans="1:30" ht="15" x14ac:dyDescent="0.25">
      <c r="B46" s="63"/>
      <c r="C46" s="63"/>
      <c r="D46" s="63"/>
      <c r="E46" s="63"/>
      <c r="F46" s="63"/>
      <c r="G46" s="63"/>
      <c r="H46" s="63"/>
      <c r="I46" s="63"/>
      <c r="J46" s="63"/>
      <c r="K46" s="63"/>
      <c r="L46" s="63"/>
      <c r="M46" s="63"/>
      <c r="N46" s="64"/>
      <c r="O46" s="64"/>
      <c r="P46" s="63"/>
      <c r="Q46" s="63"/>
      <c r="R46" s="71"/>
      <c r="S46" s="395" t="s">
        <v>985</v>
      </c>
      <c r="T46" s="395"/>
      <c r="U46" s="395"/>
      <c r="V46" s="395"/>
      <c r="W46" s="395"/>
      <c r="X46" s="395"/>
      <c r="Y46" s="395"/>
      <c r="Z46" s="395"/>
      <c r="AA46" s="395"/>
      <c r="AB46" s="395"/>
      <c r="AC46" s="69"/>
      <c r="AD46" s="70"/>
    </row>
    <row r="47" spans="1:30" ht="15" x14ac:dyDescent="0.25">
      <c r="B47" s="63"/>
      <c r="C47" s="63"/>
      <c r="D47" s="63"/>
      <c r="E47" s="63"/>
      <c r="F47" s="63"/>
      <c r="G47" s="63"/>
      <c r="H47" s="63"/>
      <c r="I47" s="63"/>
      <c r="J47" s="63"/>
      <c r="K47" s="63"/>
      <c r="L47" s="63"/>
      <c r="M47" s="63"/>
      <c r="N47" s="64"/>
      <c r="O47" s="64"/>
      <c r="P47" s="63"/>
      <c r="Q47" s="63"/>
      <c r="R47" s="71"/>
      <c r="S47" s="395"/>
      <c r="T47" s="395"/>
      <c r="U47" s="395"/>
      <c r="V47" s="395"/>
      <c r="W47" s="395"/>
      <c r="X47" s="395"/>
      <c r="Y47" s="395"/>
      <c r="Z47" s="395"/>
      <c r="AA47" s="395"/>
      <c r="AB47" s="395"/>
      <c r="AC47" s="69"/>
      <c r="AD47" s="70"/>
    </row>
    <row r="48" spans="1:30" ht="15" x14ac:dyDescent="0.25">
      <c r="B48" s="63"/>
      <c r="C48" s="63"/>
      <c r="D48" s="63"/>
      <c r="E48" s="63"/>
      <c r="F48" s="63"/>
      <c r="G48" s="63"/>
      <c r="H48" s="63"/>
      <c r="I48" s="63"/>
      <c r="J48" s="63"/>
      <c r="K48" s="63"/>
      <c r="L48" s="63"/>
      <c r="M48" s="63"/>
      <c r="N48" s="64"/>
      <c r="O48" s="64"/>
      <c r="P48" s="63"/>
      <c r="Q48" s="63"/>
      <c r="R48" s="71"/>
      <c r="S48" s="69"/>
      <c r="T48" s="69"/>
      <c r="U48" s="69"/>
      <c r="V48" s="69"/>
      <c r="W48" s="69"/>
      <c r="X48" s="69"/>
      <c r="Y48" s="69"/>
      <c r="Z48" s="69"/>
      <c r="AA48" s="69"/>
      <c r="AB48" s="69"/>
      <c r="AC48" s="69"/>
      <c r="AD48" s="70"/>
    </row>
    <row r="49" spans="2:30" ht="15" x14ac:dyDescent="0.25">
      <c r="B49" s="63"/>
      <c r="C49" s="63"/>
      <c r="D49" s="63"/>
      <c r="E49" s="63"/>
      <c r="F49" s="63"/>
      <c r="G49" s="63"/>
      <c r="H49" s="63"/>
      <c r="I49" s="63"/>
      <c r="J49" s="63"/>
      <c r="K49" s="63"/>
      <c r="L49" s="63"/>
      <c r="M49" s="63"/>
      <c r="N49" s="64"/>
      <c r="O49" s="64"/>
      <c r="P49" s="63"/>
      <c r="Q49" s="63"/>
      <c r="R49" s="71"/>
      <c r="T49" s="69"/>
      <c r="U49" s="69"/>
      <c r="V49" s="69"/>
      <c r="W49" s="69"/>
      <c r="X49" s="69"/>
      <c r="Y49" s="69"/>
      <c r="Z49" s="69"/>
      <c r="AA49" s="69"/>
      <c r="AB49" s="69"/>
      <c r="AC49" s="69"/>
      <c r="AD49" s="70"/>
    </row>
    <row r="50" spans="2:30" ht="15" x14ac:dyDescent="0.25">
      <c r="B50" s="63"/>
      <c r="C50" s="63"/>
      <c r="D50" s="63"/>
      <c r="E50" s="63"/>
      <c r="F50" s="63"/>
      <c r="G50" s="63"/>
      <c r="H50" s="63"/>
      <c r="I50" s="63"/>
      <c r="J50" s="63"/>
      <c r="K50" s="63"/>
      <c r="L50" s="63"/>
      <c r="M50" s="63"/>
      <c r="N50" s="64"/>
      <c r="O50" s="64"/>
      <c r="P50" s="63"/>
      <c r="Q50" s="63"/>
      <c r="R50" s="71"/>
      <c r="S50" s="69"/>
      <c r="T50" s="69"/>
      <c r="U50" s="69"/>
      <c r="V50" s="69"/>
      <c r="W50" s="69"/>
      <c r="X50" s="69"/>
      <c r="Y50" s="69"/>
      <c r="Z50" s="69"/>
      <c r="AA50" s="69"/>
      <c r="AB50" s="69"/>
      <c r="AC50" s="69"/>
      <c r="AD50" s="70"/>
    </row>
    <row r="51" spans="2:30" ht="15" x14ac:dyDescent="0.25">
      <c r="B51" s="63"/>
      <c r="C51" s="63"/>
      <c r="D51" s="63"/>
      <c r="E51" s="63"/>
      <c r="F51" s="63"/>
      <c r="G51" s="63"/>
      <c r="H51" s="63"/>
      <c r="I51" s="63"/>
      <c r="J51" s="63"/>
      <c r="K51" s="63"/>
      <c r="L51" s="63"/>
      <c r="M51" s="63"/>
      <c r="N51" s="64"/>
      <c r="O51" s="64"/>
      <c r="P51" s="63"/>
      <c r="Q51" s="63"/>
      <c r="R51" s="71"/>
      <c r="S51" s="69"/>
      <c r="T51" s="69"/>
      <c r="U51" s="69"/>
      <c r="V51" s="69"/>
      <c r="W51" s="69"/>
      <c r="X51" s="69"/>
      <c r="Y51" s="69"/>
      <c r="Z51" s="69"/>
      <c r="AA51" s="69"/>
      <c r="AB51" s="69"/>
      <c r="AC51" s="69"/>
      <c r="AD51" s="70"/>
    </row>
    <row r="52" spans="2:30" x14ac:dyDescent="0.2">
      <c r="Q52" s="16"/>
      <c r="R52" s="71"/>
      <c r="S52" s="69"/>
      <c r="T52" s="69"/>
      <c r="U52" s="69"/>
      <c r="V52" s="69"/>
      <c r="W52" s="69"/>
      <c r="X52" s="69"/>
      <c r="Y52" s="69"/>
      <c r="Z52" s="69"/>
      <c r="AA52" s="69"/>
      <c r="AB52" s="69"/>
      <c r="AC52" s="69"/>
      <c r="AD52" s="70"/>
    </row>
    <row r="53" spans="2:30" x14ac:dyDescent="0.2">
      <c r="Q53" s="16"/>
      <c r="R53" s="71"/>
      <c r="S53" s="69"/>
      <c r="T53" s="69"/>
      <c r="U53" s="69"/>
      <c r="V53" s="69"/>
      <c r="W53" s="69"/>
      <c r="X53" s="69"/>
      <c r="Y53" s="69"/>
      <c r="Z53" s="69"/>
      <c r="AA53" s="69"/>
      <c r="AB53" s="69"/>
      <c r="AC53" s="69"/>
      <c r="AD53" s="70"/>
    </row>
    <row r="54" spans="2:30" x14ac:dyDescent="0.2">
      <c r="Q54" s="16"/>
      <c r="R54" s="71"/>
      <c r="S54" s="69"/>
      <c r="T54" s="69"/>
      <c r="U54" s="69"/>
      <c r="V54" s="69"/>
      <c r="W54" s="69"/>
      <c r="X54" s="69"/>
      <c r="Y54" s="69"/>
      <c r="Z54" s="69"/>
      <c r="AA54" s="69"/>
      <c r="AB54" s="69"/>
      <c r="AC54" s="69"/>
      <c r="AD54" s="70"/>
    </row>
    <row r="55" spans="2:30" x14ac:dyDescent="0.2">
      <c r="Q55" s="16"/>
      <c r="R55" s="71"/>
      <c r="S55" s="69"/>
      <c r="T55" s="69"/>
      <c r="U55" s="69"/>
      <c r="V55" s="69"/>
      <c r="W55" s="69"/>
      <c r="X55" s="69"/>
      <c r="Y55" s="69"/>
      <c r="Z55" s="69"/>
      <c r="AA55" s="69"/>
      <c r="AB55" s="69"/>
      <c r="AC55" s="69"/>
      <c r="AD55" s="70"/>
    </row>
    <row r="56" spans="2:30" x14ac:dyDescent="0.2">
      <c r="Q56" s="16"/>
      <c r="R56" s="71"/>
      <c r="S56" s="69"/>
      <c r="T56" s="69"/>
      <c r="U56" s="69"/>
      <c r="V56" s="69"/>
      <c r="W56" s="69"/>
      <c r="X56" s="69"/>
      <c r="Y56" s="69"/>
      <c r="Z56" s="69"/>
      <c r="AA56" s="69"/>
      <c r="AB56" s="69"/>
      <c r="AC56" s="69"/>
      <c r="AD56" s="70"/>
    </row>
    <row r="57" spans="2:30" x14ac:dyDescent="0.2">
      <c r="Q57" s="16"/>
      <c r="R57" s="71"/>
      <c r="S57" s="69"/>
      <c r="T57" s="69"/>
      <c r="U57" s="69"/>
      <c r="V57" s="69"/>
      <c r="W57" s="69"/>
      <c r="X57" s="69"/>
      <c r="Y57" s="69"/>
      <c r="Z57" s="69"/>
      <c r="AA57" s="69"/>
      <c r="AB57" s="69"/>
      <c r="AC57" s="69"/>
      <c r="AD57" s="70"/>
    </row>
    <row r="58" spans="2:30" x14ac:dyDescent="0.2">
      <c r="Q58" s="16"/>
      <c r="R58" s="71"/>
      <c r="S58" s="69"/>
      <c r="T58" s="69"/>
      <c r="U58" s="69"/>
      <c r="V58" s="69"/>
      <c r="W58" s="69"/>
      <c r="X58" s="69"/>
      <c r="Y58" s="69"/>
      <c r="Z58" s="69"/>
      <c r="AA58" s="69"/>
      <c r="AB58" s="69"/>
      <c r="AC58" s="69"/>
      <c r="AD58" s="70"/>
    </row>
    <row r="59" spans="2:30" x14ac:dyDescent="0.2">
      <c r="Q59" s="16"/>
      <c r="R59" s="71"/>
      <c r="S59" s="69"/>
      <c r="T59" s="69"/>
      <c r="U59" s="69"/>
      <c r="V59" s="69"/>
      <c r="W59" s="69"/>
      <c r="X59" s="69"/>
      <c r="Y59" s="69"/>
      <c r="Z59" s="69"/>
      <c r="AA59" s="69"/>
      <c r="AB59" s="69"/>
      <c r="AC59" s="69"/>
      <c r="AD59" s="70"/>
    </row>
    <row r="60" spans="2:30" x14ac:dyDescent="0.2">
      <c r="Q60" s="16"/>
      <c r="R60" s="71"/>
      <c r="S60" s="69"/>
      <c r="T60" s="69"/>
      <c r="U60" s="69"/>
      <c r="V60" s="69"/>
      <c r="W60" s="69"/>
      <c r="X60" s="69"/>
      <c r="Y60" s="69"/>
      <c r="Z60" s="69"/>
      <c r="AA60" s="69"/>
      <c r="AB60" s="69"/>
      <c r="AC60" s="69"/>
      <c r="AD60" s="70"/>
    </row>
    <row r="61" spans="2:30" x14ac:dyDescent="0.2">
      <c r="Q61" s="16"/>
      <c r="R61" s="71"/>
      <c r="S61" s="69"/>
      <c r="T61" s="69"/>
      <c r="U61" s="69"/>
      <c r="V61" s="69"/>
      <c r="W61" s="69"/>
      <c r="X61" s="69"/>
      <c r="Y61" s="69"/>
      <c r="Z61" s="69"/>
      <c r="AA61" s="69"/>
      <c r="AB61" s="69"/>
      <c r="AC61" s="69"/>
      <c r="AD61" s="70"/>
    </row>
    <row r="62" spans="2:30" x14ac:dyDescent="0.2">
      <c r="Q62" s="16"/>
      <c r="R62" s="71"/>
      <c r="S62" s="69"/>
      <c r="T62" s="69"/>
      <c r="U62" s="69"/>
      <c r="V62" s="69"/>
      <c r="W62" s="69"/>
      <c r="X62" s="69"/>
      <c r="Y62" s="69"/>
      <c r="Z62" s="69"/>
      <c r="AA62" s="69"/>
      <c r="AB62" s="69"/>
      <c r="AC62" s="69"/>
      <c r="AD62" s="70"/>
    </row>
    <row r="63" spans="2:30" x14ac:dyDescent="0.2">
      <c r="Q63" s="16"/>
      <c r="R63" s="71"/>
      <c r="S63" s="69"/>
      <c r="T63" s="69"/>
      <c r="U63" s="69"/>
      <c r="V63" s="69"/>
      <c r="W63" s="69"/>
      <c r="X63" s="69"/>
      <c r="Y63" s="69"/>
      <c r="Z63" s="69"/>
      <c r="AA63" s="69"/>
      <c r="AB63" s="69"/>
      <c r="AC63" s="69"/>
      <c r="AD63" s="70"/>
    </row>
    <row r="64" spans="2:30" x14ac:dyDescent="0.2">
      <c r="Q64" s="16"/>
      <c r="R64" s="71"/>
      <c r="S64" s="69"/>
      <c r="T64" s="69"/>
      <c r="U64" s="69"/>
      <c r="V64" s="69"/>
      <c r="W64" s="69"/>
      <c r="X64" s="69"/>
      <c r="Y64" s="69"/>
      <c r="Z64" s="69"/>
      <c r="AA64" s="69"/>
      <c r="AB64" s="69"/>
      <c r="AC64" s="69"/>
      <c r="AD64" s="70"/>
    </row>
    <row r="65" spans="17:30" x14ac:dyDescent="0.2">
      <c r="Q65" s="16"/>
      <c r="R65" s="71"/>
      <c r="S65" s="69"/>
      <c r="T65" s="69"/>
      <c r="U65" s="69"/>
      <c r="V65" s="69"/>
      <c r="W65" s="69"/>
      <c r="X65" s="69"/>
      <c r="Y65" s="69"/>
      <c r="Z65" s="69"/>
      <c r="AA65" s="69"/>
      <c r="AB65" s="69"/>
      <c r="AC65" s="69"/>
      <c r="AD65" s="70"/>
    </row>
    <row r="66" spans="17:30" x14ac:dyDescent="0.2">
      <c r="Q66" s="16"/>
      <c r="R66" s="71"/>
      <c r="S66" s="69"/>
      <c r="T66" s="69"/>
      <c r="U66" s="69"/>
      <c r="V66" s="69"/>
      <c r="W66" s="69"/>
      <c r="X66" s="69"/>
      <c r="Y66" s="69"/>
      <c r="Z66" s="69"/>
      <c r="AA66" s="69"/>
      <c r="AB66" s="69"/>
      <c r="AC66" s="69"/>
      <c r="AD66" s="70"/>
    </row>
    <row r="67" spans="17:30" x14ac:dyDescent="0.2">
      <c r="Q67" s="16"/>
      <c r="R67" s="71"/>
      <c r="S67" s="69"/>
      <c r="T67" s="69"/>
      <c r="U67" s="69"/>
      <c r="V67" s="69"/>
      <c r="W67" s="69"/>
      <c r="X67" s="69"/>
      <c r="Y67" s="69"/>
      <c r="Z67" s="69"/>
      <c r="AA67" s="69"/>
      <c r="AB67" s="69"/>
      <c r="AC67" s="69"/>
      <c r="AD67" s="70"/>
    </row>
    <row r="68" spans="17:30" x14ac:dyDescent="0.2">
      <c r="Q68" s="16"/>
      <c r="R68" s="71"/>
      <c r="S68" s="69"/>
      <c r="T68" s="69"/>
      <c r="U68" s="69"/>
      <c r="V68" s="69"/>
      <c r="W68" s="69"/>
      <c r="X68" s="69"/>
      <c r="Y68" s="69"/>
      <c r="Z68" s="69"/>
      <c r="AA68" s="69"/>
      <c r="AB68" s="69"/>
      <c r="AC68" s="69"/>
      <c r="AD68" s="70"/>
    </row>
    <row r="69" spans="17:30" x14ac:dyDescent="0.2">
      <c r="Q69" s="16"/>
      <c r="R69" s="71"/>
      <c r="S69" s="69"/>
      <c r="T69" s="69"/>
      <c r="U69" s="69"/>
      <c r="V69" s="69"/>
      <c r="W69" s="69"/>
      <c r="X69" s="69"/>
      <c r="Y69" s="69"/>
      <c r="Z69" s="69"/>
      <c r="AA69" s="69"/>
      <c r="AB69" s="69"/>
      <c r="AC69" s="69"/>
      <c r="AD69" s="70"/>
    </row>
    <row r="70" spans="17:30" x14ac:dyDescent="0.2">
      <c r="Q70" s="16"/>
      <c r="R70" s="71"/>
      <c r="S70" s="69"/>
      <c r="T70" s="69"/>
      <c r="U70" s="69"/>
      <c r="V70" s="69"/>
      <c r="W70" s="69"/>
      <c r="X70" s="69"/>
      <c r="Y70" s="69"/>
      <c r="Z70" s="69"/>
      <c r="AA70" s="69"/>
      <c r="AB70" s="69"/>
      <c r="AC70" s="69"/>
      <c r="AD70" s="70"/>
    </row>
    <row r="71" spans="17:30" x14ac:dyDescent="0.2">
      <c r="Q71" s="16"/>
      <c r="R71" s="71"/>
      <c r="S71" s="69"/>
      <c r="T71" s="69"/>
      <c r="U71" s="69"/>
      <c r="V71" s="69"/>
      <c r="W71" s="69"/>
      <c r="X71" s="69"/>
      <c r="Y71" s="69"/>
      <c r="Z71" s="69"/>
      <c r="AA71" s="69"/>
      <c r="AB71" s="69"/>
      <c r="AC71" s="69"/>
      <c r="AD71" s="70"/>
    </row>
    <row r="72" spans="17:30" x14ac:dyDescent="0.2">
      <c r="Q72" s="16"/>
      <c r="R72" s="71"/>
      <c r="S72" s="69"/>
      <c r="T72" s="69"/>
      <c r="U72" s="69"/>
      <c r="V72" s="69"/>
      <c r="W72" s="69"/>
      <c r="X72" s="69"/>
      <c r="Y72" s="69"/>
      <c r="Z72" s="69"/>
      <c r="AA72" s="69"/>
      <c r="AB72" s="69"/>
      <c r="AC72" s="69"/>
      <c r="AD72" s="70"/>
    </row>
    <row r="73" spans="17:30" x14ac:dyDescent="0.2">
      <c r="Q73" s="16"/>
      <c r="R73" s="71"/>
      <c r="S73" s="69"/>
      <c r="T73" s="69"/>
      <c r="U73" s="69"/>
      <c r="V73" s="69"/>
      <c r="W73" s="69"/>
      <c r="X73" s="69"/>
      <c r="Y73" s="69"/>
      <c r="Z73" s="69"/>
      <c r="AA73" s="69"/>
      <c r="AB73" s="69"/>
      <c r="AC73" s="69"/>
      <c r="AD73" s="70"/>
    </row>
    <row r="74" spans="17:30" x14ac:dyDescent="0.2">
      <c r="Q74" s="16"/>
      <c r="R74" s="71"/>
      <c r="S74" s="69"/>
      <c r="T74" s="69"/>
      <c r="U74" s="69"/>
      <c r="V74" s="69"/>
      <c r="W74" s="69"/>
      <c r="X74" s="69"/>
      <c r="Y74" s="69"/>
      <c r="Z74" s="69"/>
      <c r="AA74" s="69"/>
      <c r="AB74" s="69"/>
      <c r="AC74" s="69"/>
      <c r="AD74" s="70"/>
    </row>
    <row r="75" spans="17:30" x14ac:dyDescent="0.2">
      <c r="Q75" s="16"/>
      <c r="R75" s="71"/>
      <c r="S75" s="69"/>
      <c r="T75" s="69"/>
      <c r="U75" s="69"/>
      <c r="V75" s="69"/>
      <c r="W75" s="69"/>
      <c r="X75" s="69"/>
      <c r="Y75" s="69"/>
      <c r="Z75" s="69"/>
      <c r="AA75" s="69"/>
      <c r="AB75" s="69"/>
      <c r="AC75" s="69"/>
      <c r="AD75" s="70"/>
    </row>
    <row r="76" spans="17:30" x14ac:dyDescent="0.2">
      <c r="Q76" s="16"/>
      <c r="R76" s="71"/>
      <c r="S76" s="69"/>
      <c r="T76" s="69"/>
      <c r="U76" s="69"/>
      <c r="V76" s="69"/>
      <c r="W76" s="69"/>
      <c r="X76" s="69"/>
      <c r="Y76" s="69"/>
      <c r="Z76" s="69"/>
      <c r="AA76" s="69"/>
      <c r="AB76" s="69"/>
      <c r="AC76" s="69"/>
      <c r="AD76" s="70"/>
    </row>
    <row r="77" spans="17:30" x14ac:dyDescent="0.2">
      <c r="Q77" s="16"/>
      <c r="R77" s="71"/>
      <c r="S77" s="69"/>
      <c r="T77" s="69"/>
      <c r="U77" s="69"/>
      <c r="V77" s="69"/>
      <c r="W77" s="69"/>
      <c r="X77" s="69"/>
      <c r="Y77" s="69"/>
      <c r="Z77" s="69"/>
      <c r="AA77" s="69"/>
      <c r="AB77" s="69"/>
      <c r="AC77" s="69"/>
      <c r="AD77" s="70"/>
    </row>
    <row r="78" spans="17:30" x14ac:dyDescent="0.2">
      <c r="Q78" s="16"/>
      <c r="R78" s="71"/>
      <c r="S78" s="69"/>
      <c r="T78" s="69"/>
      <c r="U78" s="69"/>
      <c r="V78" s="69"/>
      <c r="W78" s="69"/>
      <c r="X78" s="69"/>
      <c r="Y78" s="69"/>
      <c r="Z78" s="69"/>
      <c r="AA78" s="69"/>
      <c r="AB78" s="69"/>
      <c r="AC78" s="69"/>
      <c r="AD78" s="70"/>
    </row>
    <row r="79" spans="17:30" x14ac:dyDescent="0.2">
      <c r="Q79" s="16"/>
      <c r="R79" s="71"/>
      <c r="S79" s="69"/>
      <c r="T79" s="69"/>
      <c r="U79" s="69"/>
      <c r="V79" s="69"/>
      <c r="W79" s="69"/>
      <c r="X79" s="69"/>
      <c r="Y79" s="69"/>
      <c r="Z79" s="69"/>
      <c r="AA79" s="69"/>
      <c r="AB79" s="69"/>
      <c r="AC79" s="69"/>
      <c r="AD79" s="70"/>
    </row>
    <row r="80" spans="17:30" x14ac:dyDescent="0.2">
      <c r="Q80" s="16"/>
      <c r="R80" s="71"/>
      <c r="S80" s="69"/>
      <c r="T80" s="69"/>
      <c r="U80" s="69"/>
      <c r="V80" s="69"/>
      <c r="W80" s="69"/>
      <c r="X80" s="69"/>
      <c r="Y80" s="69"/>
      <c r="Z80" s="69"/>
      <c r="AA80" s="69"/>
      <c r="AB80" s="69"/>
      <c r="AC80" s="69"/>
      <c r="AD80" s="70"/>
    </row>
    <row r="81" spans="17:30" x14ac:dyDescent="0.2">
      <c r="Q81" s="16"/>
      <c r="R81" s="71"/>
      <c r="S81" s="69"/>
      <c r="T81" s="69"/>
      <c r="U81" s="69"/>
      <c r="V81" s="69"/>
      <c r="W81" s="69"/>
      <c r="X81" s="69"/>
      <c r="Y81" s="69"/>
      <c r="Z81" s="69"/>
      <c r="AA81" s="69"/>
      <c r="AB81" s="69"/>
      <c r="AC81" s="69"/>
      <c r="AD81" s="70"/>
    </row>
    <row r="82" spans="17:30" x14ac:dyDescent="0.2">
      <c r="Q82" s="16"/>
      <c r="R82" s="71"/>
      <c r="S82" s="69"/>
      <c r="T82" s="69"/>
      <c r="U82" s="69"/>
      <c r="V82" s="69"/>
      <c r="W82" s="69"/>
      <c r="X82" s="69"/>
      <c r="Y82" s="69"/>
      <c r="Z82" s="69"/>
      <c r="AA82" s="69"/>
      <c r="AB82" s="69"/>
      <c r="AC82" s="69"/>
      <c r="AD82" s="70"/>
    </row>
    <row r="83" spans="17:30" x14ac:dyDescent="0.2">
      <c r="Q83" s="16"/>
      <c r="R83" s="71"/>
      <c r="S83" s="69"/>
      <c r="T83" s="69"/>
      <c r="U83" s="69"/>
      <c r="V83" s="69"/>
      <c r="W83" s="69"/>
      <c r="X83" s="69"/>
      <c r="Y83" s="69"/>
      <c r="Z83" s="69"/>
      <c r="AA83" s="69"/>
      <c r="AB83" s="69"/>
      <c r="AC83" s="69"/>
      <c r="AD83" s="70"/>
    </row>
    <row r="84" spans="17:30" x14ac:dyDescent="0.2">
      <c r="Q84" s="16"/>
      <c r="R84" s="71"/>
      <c r="S84" s="69"/>
      <c r="T84" s="69"/>
      <c r="U84" s="69"/>
      <c r="V84" s="69"/>
      <c r="W84" s="69"/>
      <c r="X84" s="69"/>
      <c r="Y84" s="69"/>
      <c r="Z84" s="69"/>
      <c r="AA84" s="69"/>
      <c r="AB84" s="69"/>
      <c r="AC84" s="69"/>
      <c r="AD84" s="70"/>
    </row>
    <row r="85" spans="17:30" x14ac:dyDescent="0.2">
      <c r="Q85" s="16"/>
      <c r="R85" s="71"/>
      <c r="S85" s="69"/>
      <c r="T85" s="69"/>
      <c r="U85" s="69"/>
      <c r="V85" s="69"/>
      <c r="W85" s="69"/>
      <c r="X85" s="69"/>
      <c r="Y85" s="69"/>
      <c r="Z85" s="69"/>
      <c r="AA85" s="69"/>
      <c r="AB85" s="69"/>
      <c r="AC85" s="69"/>
      <c r="AD85" s="70"/>
    </row>
    <row r="86" spans="17:30" x14ac:dyDescent="0.2">
      <c r="Q86" s="16"/>
      <c r="R86" s="71"/>
      <c r="S86" s="69"/>
      <c r="T86" s="69"/>
      <c r="U86" s="69"/>
      <c r="V86" s="69"/>
      <c r="W86" s="69"/>
      <c r="X86" s="69"/>
      <c r="Y86" s="69"/>
      <c r="Z86" s="69"/>
      <c r="AA86" s="69"/>
      <c r="AB86" s="69"/>
      <c r="AC86" s="69"/>
      <c r="AD86" s="70"/>
    </row>
    <row r="87" spans="17:30" x14ac:dyDescent="0.2">
      <c r="Q87" s="16"/>
      <c r="R87" s="71"/>
      <c r="S87" s="69"/>
      <c r="T87" s="69"/>
      <c r="U87" s="69"/>
      <c r="V87" s="69"/>
      <c r="W87" s="69"/>
      <c r="X87" s="69"/>
      <c r="Y87" s="69"/>
      <c r="Z87" s="69"/>
      <c r="AA87" s="69"/>
      <c r="AB87" s="69"/>
      <c r="AC87" s="69"/>
      <c r="AD87" s="70"/>
    </row>
    <row r="88" spans="17:30" x14ac:dyDescent="0.2">
      <c r="Q88" s="16"/>
      <c r="R88" s="71"/>
      <c r="S88" s="69"/>
      <c r="T88" s="69"/>
      <c r="U88" s="69"/>
      <c r="V88" s="69"/>
      <c r="W88" s="69"/>
      <c r="X88" s="69"/>
      <c r="Y88" s="69"/>
      <c r="Z88" s="69"/>
      <c r="AA88" s="69"/>
      <c r="AB88" s="69"/>
      <c r="AC88" s="69"/>
      <c r="AD88" s="70"/>
    </row>
    <row r="89" spans="17:30" x14ac:dyDescent="0.2">
      <c r="Q89" s="16"/>
      <c r="R89" s="71"/>
      <c r="S89" s="69"/>
      <c r="T89" s="69"/>
      <c r="U89" s="69"/>
      <c r="V89" s="69"/>
      <c r="W89" s="69"/>
      <c r="X89" s="69"/>
      <c r="Y89" s="69"/>
      <c r="Z89" s="69"/>
      <c r="AA89" s="69"/>
      <c r="AB89" s="69"/>
      <c r="AC89" s="69"/>
      <c r="AD89" s="70"/>
    </row>
    <row r="90" spans="17:30" x14ac:dyDescent="0.2">
      <c r="Q90" s="16"/>
      <c r="R90" s="71"/>
      <c r="S90" s="69"/>
      <c r="T90" s="69"/>
      <c r="U90" s="69"/>
      <c r="V90" s="69"/>
      <c r="W90" s="69"/>
      <c r="X90" s="69"/>
      <c r="Y90" s="69"/>
      <c r="Z90" s="69"/>
      <c r="AA90" s="69"/>
      <c r="AB90" s="69"/>
      <c r="AC90" s="69"/>
      <c r="AD90" s="70"/>
    </row>
    <row r="91" spans="17:30" x14ac:dyDescent="0.2">
      <c r="Q91" s="16"/>
      <c r="R91" s="71"/>
      <c r="S91" s="69"/>
      <c r="T91" s="69"/>
      <c r="U91" s="69"/>
      <c r="V91" s="69"/>
      <c r="W91" s="69"/>
      <c r="X91" s="69"/>
      <c r="Y91" s="69"/>
      <c r="Z91" s="69"/>
      <c r="AA91" s="69"/>
      <c r="AB91" s="69"/>
      <c r="AC91" s="69"/>
      <c r="AD91" s="70"/>
    </row>
    <row r="92" spans="17:30" x14ac:dyDescent="0.2">
      <c r="Q92" s="16"/>
      <c r="R92" s="71"/>
      <c r="S92" s="69"/>
      <c r="T92" s="69"/>
      <c r="U92" s="69"/>
      <c r="V92" s="69"/>
      <c r="W92" s="69"/>
      <c r="X92" s="69"/>
      <c r="Y92" s="69"/>
      <c r="Z92" s="69"/>
      <c r="AA92" s="69"/>
      <c r="AB92" s="69"/>
      <c r="AC92" s="69"/>
      <c r="AD92" s="70"/>
    </row>
    <row r="93" spans="17:30" x14ac:dyDescent="0.2">
      <c r="Q93" s="16"/>
      <c r="R93" s="71"/>
      <c r="S93" s="69"/>
      <c r="T93" s="69"/>
      <c r="U93" s="69"/>
      <c r="V93" s="69"/>
      <c r="W93" s="69"/>
      <c r="X93" s="69"/>
      <c r="Y93" s="69"/>
      <c r="Z93" s="69"/>
      <c r="AA93" s="69"/>
      <c r="AB93" s="69"/>
      <c r="AC93" s="69"/>
      <c r="AD93" s="70"/>
    </row>
    <row r="94" spans="17:30" x14ac:dyDescent="0.2">
      <c r="Q94" s="16"/>
      <c r="R94" s="71"/>
      <c r="S94" s="69"/>
      <c r="T94" s="69"/>
      <c r="U94" s="69"/>
      <c r="V94" s="69"/>
      <c r="W94" s="69"/>
      <c r="X94" s="69"/>
      <c r="Y94" s="69"/>
      <c r="Z94" s="69"/>
      <c r="AA94" s="69"/>
      <c r="AB94" s="69"/>
      <c r="AC94" s="69"/>
      <c r="AD94" s="70"/>
    </row>
    <row r="95" spans="17:30" ht="15" x14ac:dyDescent="0.25">
      <c r="Q95" s="16"/>
      <c r="R95" s="71"/>
      <c r="S95" s="69"/>
      <c r="T95" s="394" t="s">
        <v>986</v>
      </c>
      <c r="U95" s="394"/>
      <c r="V95" s="394"/>
      <c r="W95" s="394"/>
      <c r="X95" s="394"/>
      <c r="Y95" s="394"/>
      <c r="Z95" s="394"/>
      <c r="AA95" s="394"/>
      <c r="AB95" s="394"/>
      <c r="AC95" s="69"/>
      <c r="AD95" s="70"/>
    </row>
    <row r="96" spans="17:30" x14ac:dyDescent="0.2">
      <c r="Q96" s="16"/>
      <c r="R96" s="71"/>
      <c r="S96" s="69"/>
      <c r="T96" s="69"/>
      <c r="U96" s="69"/>
      <c r="V96" s="69"/>
      <c r="W96" s="69"/>
      <c r="X96" s="69"/>
      <c r="Y96" s="69"/>
      <c r="Z96" s="69"/>
      <c r="AA96" s="69"/>
      <c r="AB96" s="69"/>
      <c r="AC96" s="69"/>
      <c r="AD96" s="70"/>
    </row>
    <row r="97" spans="17:30" x14ac:dyDescent="0.2">
      <c r="Q97" s="16"/>
      <c r="R97" s="71"/>
      <c r="S97" s="69"/>
      <c r="T97" s="69"/>
      <c r="U97" s="69"/>
      <c r="V97" s="69"/>
      <c r="W97" s="69"/>
      <c r="X97" s="69"/>
      <c r="Y97" s="69"/>
      <c r="Z97" s="69"/>
      <c r="AA97" s="69"/>
      <c r="AB97" s="69"/>
      <c r="AC97" s="69"/>
      <c r="AD97" s="70"/>
    </row>
    <row r="98" spans="17:30" x14ac:dyDescent="0.2">
      <c r="Q98" s="16"/>
      <c r="R98" s="71"/>
      <c r="S98" s="69"/>
      <c r="T98" s="69"/>
      <c r="U98" s="69"/>
      <c r="V98" s="69"/>
      <c r="W98" s="69"/>
      <c r="X98" s="69"/>
      <c r="Y98" s="69"/>
      <c r="Z98" s="69"/>
      <c r="AA98" s="69"/>
      <c r="AB98" s="69"/>
      <c r="AC98" s="69"/>
      <c r="AD98" s="70"/>
    </row>
    <row r="99" spans="17:30" x14ac:dyDescent="0.2">
      <c r="Q99" s="16"/>
      <c r="R99" s="71"/>
      <c r="S99" s="69"/>
      <c r="T99" s="69"/>
      <c r="U99" s="69"/>
      <c r="V99" s="69"/>
      <c r="W99" s="69"/>
      <c r="X99" s="69"/>
      <c r="Y99" s="69"/>
      <c r="Z99" s="69"/>
      <c r="AA99" s="69"/>
      <c r="AB99" s="69"/>
      <c r="AC99" s="69"/>
      <c r="AD99" s="70"/>
    </row>
    <row r="100" spans="17:30" x14ac:dyDescent="0.2">
      <c r="Q100" s="16"/>
      <c r="R100" s="71"/>
      <c r="S100" s="69"/>
      <c r="T100" s="69"/>
      <c r="U100" s="69"/>
      <c r="V100" s="69"/>
      <c r="W100" s="69"/>
      <c r="X100" s="69"/>
      <c r="Y100" s="69"/>
      <c r="Z100" s="69"/>
      <c r="AA100" s="69"/>
      <c r="AB100" s="69"/>
      <c r="AC100" s="69"/>
      <c r="AD100" s="70"/>
    </row>
    <row r="101" spans="17:30" x14ac:dyDescent="0.2">
      <c r="Q101" s="16"/>
      <c r="R101" s="71"/>
      <c r="S101" s="69"/>
      <c r="T101" s="69"/>
      <c r="U101" s="69"/>
      <c r="V101" s="69"/>
      <c r="W101" s="69"/>
      <c r="X101" s="69"/>
      <c r="Y101" s="69"/>
      <c r="Z101" s="69"/>
      <c r="AA101" s="69"/>
      <c r="AB101" s="69"/>
      <c r="AC101" s="69"/>
      <c r="AD101" s="70"/>
    </row>
    <row r="102" spans="17:30" x14ac:dyDescent="0.2">
      <c r="Q102" s="16"/>
      <c r="R102" s="71"/>
      <c r="S102" s="69"/>
      <c r="T102" s="69"/>
      <c r="U102" s="69"/>
      <c r="V102" s="69"/>
      <c r="W102" s="69"/>
      <c r="X102" s="69"/>
      <c r="Y102" s="69"/>
      <c r="Z102" s="69"/>
      <c r="AA102" s="69"/>
      <c r="AB102" s="69"/>
      <c r="AC102" s="69"/>
      <c r="AD102" s="70"/>
    </row>
    <row r="103" spans="17:30" x14ac:dyDescent="0.2">
      <c r="Q103" s="16"/>
      <c r="R103" s="71"/>
      <c r="S103" s="69"/>
      <c r="T103" s="69"/>
      <c r="U103" s="69"/>
      <c r="V103" s="69"/>
      <c r="W103" s="69"/>
      <c r="X103" s="69"/>
      <c r="Y103" s="69"/>
      <c r="Z103" s="69"/>
      <c r="AA103" s="69"/>
      <c r="AB103" s="69"/>
      <c r="AC103" s="69"/>
      <c r="AD103" s="70"/>
    </row>
    <row r="104" spans="17:30" x14ac:dyDescent="0.2">
      <c r="Q104" s="16"/>
      <c r="R104" s="71"/>
      <c r="S104" s="69"/>
      <c r="T104" s="69"/>
      <c r="U104" s="69"/>
      <c r="V104" s="69"/>
      <c r="W104" s="69"/>
      <c r="X104" s="69"/>
      <c r="Y104" s="69"/>
      <c r="Z104" s="69"/>
      <c r="AA104" s="69"/>
      <c r="AB104" s="69"/>
      <c r="AC104" s="69"/>
      <c r="AD104" s="70"/>
    </row>
    <row r="105" spans="17:30" x14ac:dyDescent="0.2">
      <c r="Q105" s="16"/>
      <c r="R105" s="71"/>
      <c r="S105" s="69"/>
      <c r="T105" s="69"/>
      <c r="U105" s="69"/>
      <c r="V105" s="69"/>
      <c r="W105" s="69"/>
      <c r="X105" s="69"/>
      <c r="Y105" s="69"/>
      <c r="Z105" s="69"/>
      <c r="AA105" s="69"/>
      <c r="AB105" s="69"/>
      <c r="AC105" s="69"/>
      <c r="AD105" s="70"/>
    </row>
    <row r="106" spans="17:30" x14ac:dyDescent="0.2">
      <c r="Q106" s="16"/>
      <c r="R106" s="71"/>
      <c r="S106" s="69"/>
      <c r="T106" s="69"/>
      <c r="U106" s="69"/>
      <c r="V106" s="69"/>
      <c r="W106" s="69"/>
      <c r="X106" s="69"/>
      <c r="Y106" s="69"/>
      <c r="Z106" s="69"/>
      <c r="AA106" s="69"/>
      <c r="AB106" s="69"/>
      <c r="AC106" s="69"/>
      <c r="AD106" s="70"/>
    </row>
    <row r="107" spans="17:30" x14ac:dyDescent="0.2">
      <c r="Q107" s="16"/>
      <c r="R107" s="71"/>
      <c r="S107" s="69"/>
      <c r="T107" s="69"/>
      <c r="U107" s="69"/>
      <c r="V107" s="69"/>
      <c r="W107" s="69"/>
      <c r="X107" s="69"/>
      <c r="Y107" s="69"/>
      <c r="Z107" s="69"/>
      <c r="AA107" s="69"/>
      <c r="AB107" s="69"/>
      <c r="AC107" s="69"/>
      <c r="AD107" s="70"/>
    </row>
    <row r="108" spans="17:30" x14ac:dyDescent="0.2">
      <c r="Q108" s="16"/>
      <c r="R108" s="71"/>
      <c r="S108" s="69"/>
      <c r="T108" s="69"/>
      <c r="U108" s="69"/>
      <c r="V108" s="69"/>
      <c r="W108" s="69"/>
      <c r="X108" s="69"/>
      <c r="Y108" s="69"/>
      <c r="Z108" s="69"/>
      <c r="AA108" s="69"/>
      <c r="AB108" s="69"/>
      <c r="AC108" s="69"/>
      <c r="AD108" s="70"/>
    </row>
    <row r="109" spans="17:30" x14ac:dyDescent="0.2">
      <c r="Q109" s="16"/>
      <c r="R109" s="71"/>
      <c r="S109" s="69"/>
      <c r="T109" s="69"/>
      <c r="U109" s="69"/>
      <c r="V109" s="69"/>
      <c r="W109" s="69"/>
      <c r="X109" s="69"/>
      <c r="Y109" s="69"/>
      <c r="Z109" s="69"/>
      <c r="AA109" s="69"/>
      <c r="AB109" s="69"/>
      <c r="AC109" s="69"/>
      <c r="AD109" s="70"/>
    </row>
    <row r="110" spans="17:30" x14ac:dyDescent="0.2">
      <c r="Q110" s="16"/>
      <c r="R110" s="71"/>
      <c r="S110" s="69"/>
      <c r="T110" s="69"/>
      <c r="U110" s="69"/>
      <c r="V110" s="69"/>
      <c r="W110" s="69"/>
      <c r="X110" s="69"/>
      <c r="Y110" s="69"/>
      <c r="Z110" s="69"/>
      <c r="AA110" s="69"/>
      <c r="AB110" s="69"/>
      <c r="AC110" s="69"/>
      <c r="AD110" s="70"/>
    </row>
    <row r="111" spans="17:30" x14ac:dyDescent="0.2">
      <c r="Q111" s="16"/>
      <c r="R111" s="71"/>
      <c r="S111" s="69"/>
      <c r="T111" s="69"/>
      <c r="U111" s="69"/>
      <c r="V111" s="69"/>
      <c r="W111" s="69"/>
      <c r="X111" s="69"/>
      <c r="Y111" s="69"/>
      <c r="Z111" s="69"/>
      <c r="AA111" s="69"/>
      <c r="AB111" s="69"/>
      <c r="AC111" s="69"/>
      <c r="AD111" s="70"/>
    </row>
    <row r="112" spans="17:30" x14ac:dyDescent="0.2">
      <c r="Q112" s="16"/>
      <c r="R112" s="71"/>
      <c r="S112" s="69"/>
      <c r="T112" s="69"/>
      <c r="U112" s="69"/>
      <c r="V112" s="69"/>
      <c r="W112" s="69"/>
      <c r="X112" s="69"/>
      <c r="Y112" s="69"/>
      <c r="Z112" s="69"/>
      <c r="AA112" s="69"/>
      <c r="AB112" s="69"/>
      <c r="AC112" s="69"/>
      <c r="AD112" s="70"/>
    </row>
    <row r="113" spans="17:30" x14ac:dyDescent="0.2">
      <c r="Q113" s="16"/>
      <c r="R113" s="71"/>
      <c r="S113" s="69"/>
      <c r="T113" s="69"/>
      <c r="U113" s="69"/>
      <c r="V113" s="69"/>
      <c r="W113" s="69"/>
      <c r="X113" s="69"/>
      <c r="Y113" s="69"/>
      <c r="Z113" s="69"/>
      <c r="AA113" s="69"/>
      <c r="AB113" s="69"/>
      <c r="AC113" s="69"/>
      <c r="AD113" s="70"/>
    </row>
    <row r="114" spans="17:30" x14ac:dyDescent="0.2">
      <c r="Q114" s="16"/>
      <c r="R114" s="71"/>
      <c r="S114" s="69"/>
      <c r="T114" s="69"/>
      <c r="U114" s="69"/>
      <c r="V114" s="69"/>
      <c r="W114" s="69"/>
      <c r="X114" s="69"/>
      <c r="Y114" s="69"/>
      <c r="Z114" s="69"/>
      <c r="AA114" s="69"/>
      <c r="AB114" s="69"/>
      <c r="AC114" s="69"/>
      <c r="AD114" s="70"/>
    </row>
    <row r="115" spans="17:30" x14ac:dyDescent="0.2">
      <c r="Q115" s="16"/>
      <c r="R115" s="71"/>
      <c r="S115" s="69"/>
      <c r="T115" s="69"/>
      <c r="U115" s="69"/>
      <c r="V115" s="69"/>
      <c r="W115" s="69"/>
      <c r="X115" s="69"/>
      <c r="Y115" s="69"/>
      <c r="Z115" s="69"/>
      <c r="AA115" s="69"/>
      <c r="AB115" s="69"/>
      <c r="AC115" s="69"/>
      <c r="AD115" s="70"/>
    </row>
    <row r="116" spans="17:30" x14ac:dyDescent="0.2">
      <c r="Q116" s="16"/>
      <c r="R116" s="71"/>
      <c r="S116" s="69"/>
      <c r="T116" s="69"/>
      <c r="U116" s="69"/>
      <c r="V116" s="69"/>
      <c r="W116" s="69"/>
      <c r="X116" s="69"/>
      <c r="Y116" s="69"/>
      <c r="Z116" s="69"/>
      <c r="AA116" s="69"/>
      <c r="AB116" s="69"/>
      <c r="AC116" s="69"/>
      <c r="AD116" s="70"/>
    </row>
    <row r="117" spans="17:30" x14ac:dyDescent="0.2">
      <c r="Q117" s="16"/>
      <c r="R117" s="71"/>
      <c r="S117" s="69"/>
      <c r="T117" s="69"/>
      <c r="U117" s="69"/>
      <c r="V117" s="69"/>
      <c r="W117" s="69"/>
      <c r="X117" s="69"/>
      <c r="Y117" s="69"/>
      <c r="Z117" s="69"/>
      <c r="AA117" s="69"/>
      <c r="AB117" s="69"/>
      <c r="AC117" s="69"/>
      <c r="AD117" s="70"/>
    </row>
    <row r="118" spans="17:30" x14ac:dyDescent="0.2">
      <c r="Q118" s="16"/>
      <c r="R118" s="71"/>
      <c r="S118" s="69"/>
      <c r="T118" s="69"/>
      <c r="U118" s="69"/>
      <c r="V118" s="69"/>
      <c r="W118" s="69"/>
      <c r="X118" s="69"/>
      <c r="Y118" s="69"/>
      <c r="Z118" s="69"/>
      <c r="AA118" s="69"/>
      <c r="AB118" s="69"/>
      <c r="AC118" s="69"/>
      <c r="AD118" s="70"/>
    </row>
    <row r="119" spans="17:30" x14ac:dyDescent="0.2">
      <c r="Q119" s="16"/>
      <c r="R119" s="71"/>
      <c r="S119" s="69"/>
      <c r="T119" s="69"/>
      <c r="U119" s="69"/>
      <c r="V119" s="69"/>
      <c r="W119" s="69"/>
      <c r="X119" s="69"/>
      <c r="Y119" s="69"/>
      <c r="Z119" s="69"/>
      <c r="AA119" s="69"/>
      <c r="AB119" s="69"/>
      <c r="AC119" s="69"/>
      <c r="AD119" s="70"/>
    </row>
    <row r="120" spans="17:30" x14ac:dyDescent="0.2">
      <c r="Q120" s="16"/>
      <c r="R120" s="71"/>
      <c r="S120" s="69"/>
      <c r="T120" s="69"/>
      <c r="U120" s="69"/>
      <c r="V120" s="69"/>
      <c r="W120" s="69"/>
      <c r="X120" s="69"/>
      <c r="Y120" s="69"/>
      <c r="Z120" s="69"/>
      <c r="AA120" s="69"/>
      <c r="AB120" s="69"/>
      <c r="AC120" s="69"/>
      <c r="AD120" s="70"/>
    </row>
    <row r="121" spans="17:30" x14ac:dyDescent="0.2">
      <c r="Q121" s="16"/>
      <c r="R121" s="71"/>
      <c r="S121" s="69"/>
      <c r="T121" s="69"/>
      <c r="U121" s="69"/>
      <c r="V121" s="69"/>
      <c r="W121" s="69"/>
      <c r="X121" s="69"/>
      <c r="Y121" s="69"/>
      <c r="Z121" s="69"/>
      <c r="AA121" s="69"/>
      <c r="AB121" s="69"/>
      <c r="AC121" s="69"/>
      <c r="AD121" s="70"/>
    </row>
    <row r="122" spans="17:30" x14ac:dyDescent="0.2">
      <c r="Q122" s="16"/>
      <c r="R122" s="71"/>
      <c r="S122" s="69"/>
      <c r="T122" s="69"/>
      <c r="U122" s="69"/>
      <c r="V122" s="69"/>
      <c r="W122" s="69"/>
      <c r="X122" s="69"/>
      <c r="Y122" s="69"/>
      <c r="Z122" s="69"/>
      <c r="AA122" s="69"/>
      <c r="AB122" s="69"/>
      <c r="AC122" s="69"/>
      <c r="AD122" s="70"/>
    </row>
    <row r="123" spans="17:30" x14ac:dyDescent="0.2">
      <c r="Q123" s="16"/>
      <c r="R123" s="71"/>
      <c r="S123" s="69"/>
      <c r="T123" s="69"/>
      <c r="U123" s="69"/>
      <c r="V123" s="69"/>
      <c r="W123" s="69"/>
      <c r="X123" s="69"/>
      <c r="Y123" s="69"/>
      <c r="Z123" s="69"/>
      <c r="AA123" s="69"/>
      <c r="AB123" s="69"/>
      <c r="AC123" s="69"/>
      <c r="AD123" s="70"/>
    </row>
    <row r="124" spans="17:30" x14ac:dyDescent="0.2">
      <c r="Q124" s="16"/>
      <c r="R124" s="71"/>
      <c r="S124" s="69"/>
      <c r="T124" s="69"/>
      <c r="U124" s="69"/>
      <c r="V124" s="69"/>
      <c r="W124" s="69"/>
      <c r="X124" s="69"/>
      <c r="Y124" s="69"/>
      <c r="Z124" s="69"/>
      <c r="AA124" s="69"/>
      <c r="AB124" s="69"/>
      <c r="AC124" s="69"/>
      <c r="AD124" s="70"/>
    </row>
    <row r="125" spans="17:30" x14ac:dyDescent="0.2">
      <c r="Q125" s="16"/>
      <c r="R125" s="71"/>
      <c r="S125" s="69"/>
      <c r="T125" s="69"/>
      <c r="U125" s="69"/>
      <c r="V125" s="69"/>
      <c r="W125" s="69"/>
      <c r="X125" s="69"/>
      <c r="Y125" s="69"/>
      <c r="Z125" s="69"/>
      <c r="AA125" s="69"/>
      <c r="AB125" s="69"/>
      <c r="AC125" s="69"/>
      <c r="AD125" s="70"/>
    </row>
    <row r="126" spans="17:30" x14ac:dyDescent="0.2">
      <c r="Q126" s="16"/>
      <c r="R126" s="71"/>
      <c r="S126" s="69"/>
      <c r="T126" s="69"/>
      <c r="U126" s="69"/>
      <c r="V126" s="69"/>
      <c r="W126" s="69"/>
      <c r="X126" s="69"/>
      <c r="Y126" s="69"/>
      <c r="Z126" s="69"/>
      <c r="AA126" s="69"/>
      <c r="AB126" s="69"/>
      <c r="AC126" s="69"/>
      <c r="AD126" s="70"/>
    </row>
    <row r="127" spans="17:30" x14ac:dyDescent="0.2">
      <c r="Q127" s="16"/>
      <c r="R127" s="71"/>
      <c r="S127" s="69"/>
      <c r="T127" s="69"/>
      <c r="U127" s="69"/>
      <c r="V127" s="69"/>
      <c r="W127" s="69"/>
      <c r="X127" s="69"/>
      <c r="Y127" s="69"/>
      <c r="Z127" s="69"/>
      <c r="AA127" s="69"/>
      <c r="AB127" s="69"/>
      <c r="AC127" s="69"/>
      <c r="AD127" s="70"/>
    </row>
    <row r="128" spans="17:30" x14ac:dyDescent="0.2">
      <c r="Q128" s="16"/>
      <c r="R128" s="71"/>
      <c r="S128" s="69"/>
      <c r="T128" s="69"/>
      <c r="U128" s="69"/>
      <c r="V128" s="69"/>
      <c r="W128" s="69"/>
      <c r="X128" s="69"/>
      <c r="Y128" s="69"/>
      <c r="Z128" s="69"/>
      <c r="AA128" s="69"/>
      <c r="AB128" s="69"/>
      <c r="AC128" s="69"/>
      <c r="AD128" s="70"/>
    </row>
    <row r="129" spans="17:30" x14ac:dyDescent="0.2">
      <c r="Q129" s="16"/>
      <c r="R129" s="71"/>
      <c r="S129" s="69"/>
      <c r="T129" s="69"/>
      <c r="U129" s="69"/>
      <c r="V129" s="69"/>
      <c r="W129" s="69"/>
      <c r="X129" s="69"/>
      <c r="Y129" s="69"/>
      <c r="Z129" s="69"/>
      <c r="AA129" s="69"/>
      <c r="AB129" s="69"/>
      <c r="AC129" s="69"/>
      <c r="AD129" s="70"/>
    </row>
    <row r="130" spans="17:30" x14ac:dyDescent="0.2">
      <c r="Q130" s="16"/>
      <c r="R130" s="71"/>
      <c r="S130" s="69"/>
      <c r="T130" s="69"/>
      <c r="U130" s="69"/>
      <c r="V130" s="69"/>
      <c r="W130" s="69"/>
      <c r="X130" s="69"/>
      <c r="Y130" s="69"/>
      <c r="Z130" s="69"/>
      <c r="AA130" s="69"/>
      <c r="AB130" s="69"/>
      <c r="AC130" s="69"/>
      <c r="AD130" s="70"/>
    </row>
    <row r="131" spans="17:30" x14ac:dyDescent="0.2">
      <c r="Q131" s="16"/>
      <c r="R131" s="71"/>
      <c r="S131" s="69"/>
      <c r="T131" s="69"/>
      <c r="U131" s="69"/>
      <c r="V131" s="69"/>
      <c r="W131" s="69"/>
      <c r="X131" s="69"/>
      <c r="Y131" s="69"/>
      <c r="Z131" s="69"/>
      <c r="AA131" s="69"/>
      <c r="AB131" s="69"/>
      <c r="AC131" s="69"/>
      <c r="AD131" s="70"/>
    </row>
    <row r="132" spans="17:30" x14ac:dyDescent="0.2">
      <c r="Q132" s="16"/>
      <c r="R132" s="71"/>
      <c r="S132" s="69"/>
      <c r="T132" s="69"/>
      <c r="U132" s="69"/>
      <c r="V132" s="69"/>
      <c r="W132" s="69"/>
      <c r="X132" s="69"/>
      <c r="Y132" s="69"/>
      <c r="Z132" s="69"/>
      <c r="AA132" s="69"/>
      <c r="AB132" s="69"/>
      <c r="AC132" s="69"/>
      <c r="AD132" s="70"/>
    </row>
    <row r="133" spans="17:30" x14ac:dyDescent="0.2">
      <c r="Q133" s="16"/>
      <c r="R133" s="71"/>
      <c r="S133" s="69"/>
      <c r="T133" s="69"/>
      <c r="U133" s="69"/>
      <c r="V133" s="69"/>
      <c r="W133" s="69"/>
      <c r="X133" s="69"/>
      <c r="Y133" s="69"/>
      <c r="Z133" s="69"/>
      <c r="AA133" s="69"/>
      <c r="AB133" s="69"/>
      <c r="AC133" s="69"/>
      <c r="AD133" s="70"/>
    </row>
    <row r="134" spans="17:30" x14ac:dyDescent="0.2">
      <c r="Q134" s="16"/>
      <c r="R134" s="71"/>
      <c r="S134" s="69"/>
      <c r="T134" s="69"/>
      <c r="U134" s="69"/>
      <c r="V134" s="69"/>
      <c r="W134" s="69"/>
      <c r="X134" s="69"/>
      <c r="Y134" s="69"/>
      <c r="Z134" s="69"/>
      <c r="AA134" s="69"/>
      <c r="AB134" s="69"/>
      <c r="AC134" s="69"/>
      <c r="AD134" s="70"/>
    </row>
    <row r="135" spans="17:30" x14ac:dyDescent="0.2">
      <c r="Q135" s="16"/>
      <c r="R135" s="71"/>
      <c r="S135" s="69"/>
      <c r="T135" s="69"/>
      <c r="U135" s="69"/>
      <c r="V135" s="69"/>
      <c r="W135" s="69"/>
      <c r="X135" s="69"/>
      <c r="Y135" s="69"/>
      <c r="Z135" s="69"/>
      <c r="AA135" s="69"/>
      <c r="AB135" s="69"/>
      <c r="AC135" s="69"/>
      <c r="AD135" s="70"/>
    </row>
    <row r="136" spans="17:30" x14ac:dyDescent="0.2">
      <c r="Q136" s="16"/>
      <c r="R136" s="71"/>
      <c r="S136" s="69"/>
      <c r="T136" s="69"/>
      <c r="U136" s="69"/>
      <c r="V136" s="69"/>
      <c r="W136" s="69"/>
      <c r="X136" s="69"/>
      <c r="Y136" s="69"/>
      <c r="Z136" s="69"/>
      <c r="AA136" s="69"/>
      <c r="AB136" s="69"/>
      <c r="AC136" s="69"/>
      <c r="AD136" s="70"/>
    </row>
    <row r="137" spans="17:30" x14ac:dyDescent="0.2">
      <c r="Q137" s="16"/>
      <c r="R137" s="71"/>
      <c r="S137" s="69"/>
      <c r="T137" s="69"/>
      <c r="U137" s="69"/>
      <c r="V137" s="69"/>
      <c r="W137" s="69"/>
      <c r="X137" s="69"/>
      <c r="Y137" s="69"/>
      <c r="Z137" s="69"/>
      <c r="AA137" s="69"/>
      <c r="AB137" s="69"/>
      <c r="AC137" s="69"/>
      <c r="AD137" s="70"/>
    </row>
    <row r="138" spans="17:30" x14ac:dyDescent="0.2">
      <c r="Q138" s="16"/>
      <c r="R138" s="71"/>
      <c r="S138" s="69"/>
      <c r="T138" s="69"/>
      <c r="U138" s="69"/>
      <c r="V138" s="69"/>
      <c r="W138" s="69"/>
      <c r="X138" s="69"/>
      <c r="Y138" s="69"/>
      <c r="Z138" s="69"/>
      <c r="AA138" s="69"/>
      <c r="AB138" s="69"/>
      <c r="AC138" s="69"/>
      <c r="AD138" s="70"/>
    </row>
    <row r="139" spans="17:30" x14ac:dyDescent="0.2">
      <c r="Q139" s="16"/>
      <c r="R139" s="71"/>
      <c r="S139" s="69"/>
      <c r="T139" s="69"/>
      <c r="U139" s="69"/>
      <c r="V139" s="69"/>
      <c r="W139" s="69"/>
      <c r="X139" s="69"/>
      <c r="Y139" s="69"/>
      <c r="Z139" s="69"/>
      <c r="AA139" s="69"/>
      <c r="AB139" s="69"/>
      <c r="AC139" s="69"/>
      <c r="AD139" s="70"/>
    </row>
    <row r="140" spans="17:30" x14ac:dyDescent="0.2">
      <c r="Q140" s="16"/>
      <c r="R140" s="71"/>
      <c r="S140" s="69"/>
      <c r="T140" s="69"/>
      <c r="U140" s="69"/>
      <c r="V140" s="69"/>
      <c r="W140" s="69"/>
      <c r="X140" s="69"/>
      <c r="Y140" s="69"/>
      <c r="Z140" s="69"/>
      <c r="AA140" s="69"/>
      <c r="AB140" s="69"/>
      <c r="AC140" s="69"/>
      <c r="AD140" s="70"/>
    </row>
    <row r="141" spans="17:30" x14ac:dyDescent="0.2">
      <c r="Q141" s="16"/>
      <c r="R141" s="71"/>
      <c r="S141" s="69"/>
      <c r="T141" s="69"/>
      <c r="U141" s="69"/>
      <c r="V141" s="69"/>
      <c r="W141" s="69"/>
      <c r="X141" s="69"/>
      <c r="Y141" s="69"/>
      <c r="Z141" s="69"/>
      <c r="AA141" s="69"/>
      <c r="AB141" s="69"/>
      <c r="AC141" s="69"/>
      <c r="AD141" s="70"/>
    </row>
    <row r="142" spans="17:30" x14ac:dyDescent="0.2">
      <c r="Q142" s="16"/>
      <c r="R142" s="71"/>
      <c r="S142" s="69"/>
      <c r="T142" s="69"/>
      <c r="U142" s="69"/>
      <c r="V142" s="69"/>
      <c r="W142" s="69"/>
      <c r="X142" s="69"/>
      <c r="Y142" s="69"/>
      <c r="Z142" s="69"/>
      <c r="AA142" s="69"/>
      <c r="AB142" s="69"/>
      <c r="AC142" s="69"/>
      <c r="AD142" s="70"/>
    </row>
    <row r="143" spans="17:30" x14ac:dyDescent="0.2">
      <c r="Q143" s="16"/>
      <c r="R143" s="71"/>
      <c r="S143" s="69"/>
      <c r="T143" s="69"/>
      <c r="U143" s="69"/>
      <c r="V143" s="69"/>
      <c r="W143" s="69"/>
      <c r="X143" s="69"/>
      <c r="Y143" s="69"/>
      <c r="Z143" s="69"/>
      <c r="AA143" s="69"/>
      <c r="AB143" s="69"/>
      <c r="AC143" s="69"/>
      <c r="AD143" s="70"/>
    </row>
    <row r="144" spans="17:30" x14ac:dyDescent="0.2">
      <c r="Q144" s="16"/>
      <c r="R144" s="71"/>
      <c r="S144" s="69"/>
      <c r="T144" s="69"/>
      <c r="U144" s="69"/>
      <c r="V144" s="69"/>
      <c r="W144" s="69"/>
      <c r="X144" s="69"/>
      <c r="Y144" s="69"/>
      <c r="Z144" s="69"/>
      <c r="AA144" s="69"/>
      <c r="AB144" s="69"/>
      <c r="AC144" s="69"/>
      <c r="AD144" s="70"/>
    </row>
    <row r="145" spans="17:30" x14ac:dyDescent="0.2">
      <c r="Q145" s="16"/>
      <c r="R145" s="71"/>
      <c r="S145" s="69"/>
      <c r="T145" s="69"/>
      <c r="U145" s="69"/>
      <c r="V145" s="69"/>
      <c r="W145" s="69"/>
      <c r="X145" s="69"/>
      <c r="Y145" s="69"/>
      <c r="Z145" s="69"/>
      <c r="AA145" s="69"/>
      <c r="AB145" s="69"/>
      <c r="AC145" s="69"/>
      <c r="AD145" s="70"/>
    </row>
    <row r="146" spans="17:30" x14ac:dyDescent="0.2">
      <c r="Q146" s="16"/>
      <c r="R146" s="71"/>
      <c r="S146" s="69"/>
      <c r="T146" s="69"/>
      <c r="U146" s="69"/>
      <c r="V146" s="69"/>
      <c r="W146" s="69"/>
      <c r="X146" s="69"/>
      <c r="Y146" s="69"/>
      <c r="Z146" s="69"/>
      <c r="AA146" s="69"/>
      <c r="AB146" s="69"/>
      <c r="AC146" s="69"/>
      <c r="AD146" s="70"/>
    </row>
    <row r="147" spans="17:30" x14ac:dyDescent="0.2">
      <c r="Q147" s="16"/>
      <c r="R147" s="71"/>
      <c r="S147" s="69"/>
      <c r="T147" s="69"/>
      <c r="U147" s="69"/>
      <c r="V147" s="69"/>
      <c r="W147" s="69"/>
      <c r="X147" s="69"/>
      <c r="Y147" s="69"/>
      <c r="Z147" s="69"/>
      <c r="AA147" s="69"/>
      <c r="AB147" s="69"/>
      <c r="AC147" s="69"/>
      <c r="AD147" s="70"/>
    </row>
    <row r="148" spans="17:30" x14ac:dyDescent="0.2">
      <c r="Q148" s="16"/>
      <c r="R148" s="71"/>
      <c r="S148" s="69"/>
      <c r="T148" s="69"/>
      <c r="U148" s="69"/>
      <c r="V148" s="69"/>
      <c r="W148" s="69"/>
      <c r="X148" s="69"/>
      <c r="Y148" s="69"/>
      <c r="Z148" s="69"/>
      <c r="AA148" s="69"/>
      <c r="AB148" s="69"/>
      <c r="AC148" s="69"/>
      <c r="AD148" s="70"/>
    </row>
    <row r="149" spans="17:30" x14ac:dyDescent="0.2">
      <c r="Q149" s="16"/>
      <c r="R149" s="71"/>
      <c r="S149" s="69"/>
      <c r="T149" s="69"/>
      <c r="U149" s="69"/>
      <c r="V149" s="69"/>
      <c r="W149" s="69"/>
      <c r="X149" s="69"/>
      <c r="Y149" s="69"/>
      <c r="Z149" s="69"/>
      <c r="AA149" s="69"/>
      <c r="AB149" s="69"/>
      <c r="AC149" s="69"/>
      <c r="AD149" s="70"/>
    </row>
    <row r="150" spans="17:30" x14ac:dyDescent="0.2">
      <c r="Q150" s="16"/>
      <c r="R150" s="71"/>
      <c r="S150" s="69"/>
      <c r="T150" s="69"/>
      <c r="U150" s="69"/>
      <c r="V150" s="69"/>
      <c r="W150" s="69"/>
      <c r="X150" s="69"/>
      <c r="Y150" s="69"/>
      <c r="Z150" s="69"/>
      <c r="AA150" s="69"/>
      <c r="AB150" s="69"/>
      <c r="AC150" s="69"/>
      <c r="AD150" s="70"/>
    </row>
    <row r="151" spans="17:30" x14ac:dyDescent="0.2">
      <c r="Q151" s="16"/>
      <c r="R151" s="71"/>
      <c r="S151" s="69"/>
      <c r="T151" s="69"/>
      <c r="U151" s="69"/>
      <c r="V151" s="69"/>
      <c r="W151" s="69"/>
      <c r="X151" s="69"/>
      <c r="Y151" s="69"/>
      <c r="Z151" s="69"/>
      <c r="AA151" s="69"/>
      <c r="AB151" s="69"/>
      <c r="AC151" s="69"/>
      <c r="AD151" s="70"/>
    </row>
    <row r="152" spans="17:30" x14ac:dyDescent="0.2">
      <c r="Q152" s="16"/>
      <c r="R152" s="71"/>
      <c r="S152" s="69"/>
      <c r="T152" s="69"/>
      <c r="U152" s="69"/>
      <c r="V152" s="69"/>
      <c r="W152" s="69"/>
      <c r="X152" s="69"/>
      <c r="Y152" s="69"/>
      <c r="Z152" s="69"/>
      <c r="AA152" s="69"/>
      <c r="AB152" s="69"/>
      <c r="AC152" s="69"/>
      <c r="AD152" s="70"/>
    </row>
    <row r="153" spans="17:30" x14ac:dyDescent="0.2">
      <c r="Q153" s="16"/>
      <c r="R153" s="71"/>
      <c r="S153" s="69"/>
      <c r="T153" s="69"/>
      <c r="U153" s="69"/>
      <c r="V153" s="69"/>
      <c r="W153" s="69"/>
      <c r="X153" s="69"/>
      <c r="Y153" s="69"/>
      <c r="Z153" s="69"/>
      <c r="AA153" s="69"/>
      <c r="AB153" s="69"/>
      <c r="AC153" s="69"/>
      <c r="AD153" s="70"/>
    </row>
    <row r="154" spans="17:30" x14ac:dyDescent="0.2">
      <c r="Q154" s="16"/>
      <c r="R154" s="71"/>
      <c r="S154" s="69"/>
      <c r="T154" s="69"/>
      <c r="U154" s="69"/>
      <c r="V154" s="69"/>
      <c r="W154" s="69"/>
      <c r="X154" s="69"/>
      <c r="Y154" s="69"/>
      <c r="Z154" s="69"/>
      <c r="AA154" s="69"/>
      <c r="AB154" s="69"/>
      <c r="AC154" s="69"/>
      <c r="AD154" s="70"/>
    </row>
    <row r="155" spans="17:30" x14ac:dyDescent="0.2">
      <c r="Q155" s="16"/>
      <c r="R155" s="71"/>
      <c r="S155" s="69"/>
      <c r="T155" s="69"/>
      <c r="U155" s="69"/>
      <c r="V155" s="69"/>
      <c r="W155" s="69"/>
      <c r="X155" s="69"/>
      <c r="Y155" s="69"/>
      <c r="Z155" s="69"/>
      <c r="AA155" s="69"/>
      <c r="AB155" s="69"/>
      <c r="AC155" s="69"/>
      <c r="AD155" s="70"/>
    </row>
    <row r="156" spans="17:30" x14ac:dyDescent="0.2">
      <c r="Q156" s="16"/>
      <c r="R156" s="71"/>
      <c r="S156" s="69"/>
      <c r="T156" s="69"/>
      <c r="U156" s="69"/>
      <c r="V156" s="69"/>
      <c r="W156" s="69"/>
      <c r="X156" s="69"/>
      <c r="Y156" s="69"/>
      <c r="Z156" s="69"/>
      <c r="AA156" s="69"/>
      <c r="AB156" s="69"/>
      <c r="AC156" s="69"/>
      <c r="AD156" s="70"/>
    </row>
    <row r="157" spans="17:30" x14ac:dyDescent="0.2">
      <c r="Q157" s="16"/>
      <c r="R157" s="71"/>
      <c r="S157" s="69"/>
      <c r="T157" s="69"/>
      <c r="U157" s="69"/>
      <c r="V157" s="69"/>
      <c r="W157" s="69"/>
      <c r="X157" s="69"/>
      <c r="Y157" s="69"/>
      <c r="Z157" s="69"/>
      <c r="AA157" s="69"/>
      <c r="AB157" s="69"/>
      <c r="AC157" s="69"/>
      <c r="AD157" s="70"/>
    </row>
    <row r="158" spans="17:30" x14ac:dyDescent="0.2">
      <c r="Q158" s="16"/>
      <c r="R158" s="71"/>
      <c r="S158" s="69"/>
      <c r="T158" s="69"/>
      <c r="U158" s="69"/>
      <c r="V158" s="69"/>
      <c r="W158" s="69"/>
      <c r="X158" s="69"/>
      <c r="Y158" s="69"/>
      <c r="Z158" s="69"/>
      <c r="AA158" s="69"/>
      <c r="AB158" s="69"/>
      <c r="AC158" s="69"/>
      <c r="AD158" s="70"/>
    </row>
    <row r="159" spans="17:30" x14ac:dyDescent="0.2">
      <c r="Q159" s="16"/>
      <c r="R159" s="71"/>
      <c r="S159" s="69"/>
      <c r="T159" s="69"/>
      <c r="U159" s="69"/>
      <c r="V159" s="69"/>
      <c r="W159" s="69"/>
      <c r="X159" s="69"/>
      <c r="Y159" s="69"/>
      <c r="Z159" s="69"/>
      <c r="AA159" s="69"/>
      <c r="AB159" s="69"/>
      <c r="AC159" s="69"/>
      <c r="AD159" s="70"/>
    </row>
    <row r="160" spans="17:30" x14ac:dyDescent="0.2">
      <c r="Q160" s="16"/>
      <c r="R160" s="71"/>
      <c r="S160" s="69"/>
      <c r="T160" s="69"/>
      <c r="U160" s="69"/>
      <c r="V160" s="69"/>
      <c r="W160" s="69"/>
      <c r="X160" s="69"/>
      <c r="Y160" s="69"/>
      <c r="Z160" s="69"/>
      <c r="AA160" s="69"/>
      <c r="AB160" s="69"/>
      <c r="AC160" s="69"/>
      <c r="AD160" s="70"/>
    </row>
    <row r="161" spans="17:30" x14ac:dyDescent="0.2">
      <c r="Q161" s="16"/>
      <c r="R161" s="71"/>
      <c r="S161" s="69"/>
      <c r="T161" s="69"/>
      <c r="U161" s="69"/>
      <c r="V161" s="69"/>
      <c r="W161" s="69"/>
      <c r="X161" s="69"/>
      <c r="Y161" s="69"/>
      <c r="Z161" s="69"/>
      <c r="AA161" s="69"/>
      <c r="AB161" s="69"/>
      <c r="AC161" s="69"/>
      <c r="AD161" s="70"/>
    </row>
    <row r="162" spans="17:30" x14ac:dyDescent="0.2">
      <c r="Q162" s="16"/>
      <c r="R162" s="71"/>
      <c r="S162" s="69"/>
      <c r="T162" s="69"/>
      <c r="U162" s="69"/>
      <c r="V162" s="69"/>
      <c r="W162" s="69"/>
      <c r="X162" s="69"/>
      <c r="Y162" s="69"/>
      <c r="Z162" s="69"/>
      <c r="AA162" s="69"/>
      <c r="AB162" s="69"/>
      <c r="AC162" s="69"/>
      <c r="AD162" s="70"/>
    </row>
    <row r="163" spans="17:30" x14ac:dyDescent="0.2">
      <c r="Q163" s="16"/>
      <c r="R163" s="71"/>
      <c r="S163" s="69"/>
      <c r="T163" s="69"/>
      <c r="U163" s="69"/>
      <c r="V163" s="69"/>
      <c r="W163" s="69"/>
      <c r="X163" s="69"/>
      <c r="Y163" s="69"/>
      <c r="Z163" s="69"/>
      <c r="AA163" s="69"/>
      <c r="AB163" s="69"/>
      <c r="AC163" s="69"/>
      <c r="AD163" s="70"/>
    </row>
    <row r="164" spans="17:30" x14ac:dyDescent="0.2">
      <c r="Q164" s="16"/>
      <c r="R164" s="71"/>
      <c r="S164" s="69"/>
      <c r="T164" s="69"/>
      <c r="U164" s="69"/>
      <c r="V164" s="69"/>
      <c r="W164" s="69"/>
      <c r="X164" s="69"/>
      <c r="Y164" s="69"/>
      <c r="Z164" s="69"/>
      <c r="AA164" s="69"/>
      <c r="AB164" s="69"/>
      <c r="AC164" s="69"/>
      <c r="AD164" s="70"/>
    </row>
    <row r="165" spans="17:30" x14ac:dyDescent="0.2">
      <c r="Q165" s="16"/>
      <c r="R165" s="71"/>
      <c r="S165" s="69"/>
      <c r="T165" s="69"/>
      <c r="U165" s="69"/>
      <c r="V165" s="69"/>
      <c r="W165" s="69"/>
      <c r="X165" s="69"/>
      <c r="Y165" s="69"/>
      <c r="Z165" s="69"/>
      <c r="AA165" s="69"/>
      <c r="AB165" s="69"/>
      <c r="AC165" s="69"/>
      <c r="AD165" s="70"/>
    </row>
    <row r="166" spans="17:30" x14ac:dyDescent="0.2">
      <c r="Q166" s="16"/>
      <c r="R166" s="71"/>
      <c r="S166" s="69"/>
      <c r="T166" s="69"/>
      <c r="U166" s="69"/>
      <c r="V166" s="69"/>
      <c r="W166" s="69"/>
      <c r="X166" s="69"/>
      <c r="Y166" s="69"/>
      <c r="Z166" s="69"/>
      <c r="AA166" s="69"/>
      <c r="AB166" s="69"/>
      <c r="AC166" s="69"/>
      <c r="AD166" s="70"/>
    </row>
    <row r="167" spans="17:30" x14ac:dyDescent="0.2">
      <c r="Q167" s="16"/>
      <c r="R167" s="71"/>
      <c r="S167" s="69"/>
      <c r="T167" s="69"/>
      <c r="U167" s="69"/>
      <c r="V167" s="69"/>
      <c r="W167" s="69"/>
      <c r="X167" s="69"/>
      <c r="Y167" s="69"/>
      <c r="Z167" s="69"/>
      <c r="AA167" s="69"/>
      <c r="AB167" s="69"/>
      <c r="AC167" s="69"/>
      <c r="AD167" s="70"/>
    </row>
    <row r="168" spans="17:30" x14ac:dyDescent="0.2">
      <c r="Q168" s="16"/>
      <c r="R168" s="71"/>
      <c r="S168" s="69"/>
      <c r="T168" s="69"/>
      <c r="U168" s="69"/>
      <c r="V168" s="69"/>
      <c r="W168" s="69"/>
      <c r="X168" s="69"/>
      <c r="Y168" s="69"/>
      <c r="Z168" s="69"/>
      <c r="AA168" s="69"/>
      <c r="AB168" s="69"/>
      <c r="AC168" s="69"/>
      <c r="AD168" s="70"/>
    </row>
    <row r="169" spans="17:30" x14ac:dyDescent="0.2">
      <c r="Q169" s="16"/>
      <c r="R169" s="71"/>
      <c r="S169" s="69"/>
      <c r="T169" s="69"/>
      <c r="U169" s="69"/>
      <c r="V169" s="69"/>
      <c r="W169" s="69"/>
      <c r="X169" s="69"/>
      <c r="Y169" s="69"/>
      <c r="Z169" s="69"/>
      <c r="AA169" s="69"/>
      <c r="AB169" s="69"/>
      <c r="AC169" s="69"/>
      <c r="AD169" s="70"/>
    </row>
    <row r="170" spans="17:30" x14ac:dyDescent="0.2">
      <c r="Q170" s="16"/>
      <c r="R170" s="71"/>
      <c r="S170" s="69"/>
      <c r="T170" s="69"/>
      <c r="U170" s="69"/>
      <c r="V170" s="69"/>
      <c r="W170" s="69"/>
      <c r="X170" s="69"/>
      <c r="Y170" s="69"/>
      <c r="Z170" s="69"/>
      <c r="AA170" s="69"/>
      <c r="AB170" s="69"/>
      <c r="AC170" s="69"/>
      <c r="AD170" s="70"/>
    </row>
    <row r="171" spans="17:30" x14ac:dyDescent="0.2">
      <c r="Q171" s="16"/>
      <c r="R171" s="71"/>
      <c r="S171" s="69"/>
      <c r="T171" s="69"/>
      <c r="U171" s="69"/>
      <c r="V171" s="69"/>
      <c r="W171" s="69"/>
      <c r="X171" s="69"/>
      <c r="Y171" s="69"/>
      <c r="Z171" s="69"/>
      <c r="AA171" s="69"/>
      <c r="AB171" s="69"/>
      <c r="AC171" s="69"/>
      <c r="AD171" s="70"/>
    </row>
    <row r="172" spans="17:30" x14ac:dyDescent="0.2">
      <c r="Q172" s="16"/>
      <c r="R172" s="71"/>
      <c r="S172" s="69"/>
      <c r="T172" s="69"/>
      <c r="U172" s="69"/>
      <c r="V172" s="69"/>
      <c r="W172" s="69"/>
      <c r="X172" s="69"/>
      <c r="Y172" s="69"/>
      <c r="Z172" s="69"/>
      <c r="AA172" s="69"/>
      <c r="AB172" s="69"/>
      <c r="AC172" s="69"/>
      <c r="AD172" s="70"/>
    </row>
    <row r="173" spans="17:30" x14ac:dyDescent="0.2">
      <c r="Q173" s="16"/>
      <c r="R173" s="71"/>
      <c r="S173" s="69"/>
      <c r="T173" s="69"/>
      <c r="U173" s="69"/>
      <c r="V173" s="69"/>
      <c r="W173" s="69"/>
      <c r="X173" s="69"/>
      <c r="Y173" s="69"/>
      <c r="Z173" s="69"/>
      <c r="AA173" s="69"/>
      <c r="AB173" s="69"/>
      <c r="AC173" s="69"/>
      <c r="AD173" s="70"/>
    </row>
    <row r="174" spans="17:30" x14ac:dyDescent="0.2">
      <c r="Q174" s="16"/>
      <c r="R174" s="71"/>
      <c r="S174" s="69"/>
      <c r="T174" s="69"/>
      <c r="U174" s="69"/>
      <c r="V174" s="69"/>
      <c r="W174" s="69"/>
      <c r="X174" s="69"/>
      <c r="Y174" s="69"/>
      <c r="Z174" s="69"/>
      <c r="AA174" s="69"/>
      <c r="AB174" s="69"/>
      <c r="AC174" s="69"/>
      <c r="AD174" s="70"/>
    </row>
    <row r="175" spans="17:30" x14ac:dyDescent="0.2">
      <c r="Q175" s="16"/>
      <c r="R175" s="71"/>
      <c r="S175" s="69"/>
      <c r="T175" s="69"/>
      <c r="U175" s="69"/>
      <c r="V175" s="69"/>
      <c r="W175" s="69"/>
      <c r="X175" s="69"/>
      <c r="Y175" s="69"/>
      <c r="Z175" s="69"/>
      <c r="AA175" s="69"/>
      <c r="AB175" s="69"/>
      <c r="AC175" s="69"/>
      <c r="AD175" s="70"/>
    </row>
    <row r="176" spans="17:30" x14ac:dyDescent="0.2">
      <c r="Q176" s="16"/>
      <c r="R176" s="71"/>
      <c r="S176" s="69"/>
      <c r="T176" s="69"/>
      <c r="U176" s="69"/>
      <c r="V176" s="69"/>
      <c r="W176" s="69"/>
      <c r="X176" s="69"/>
      <c r="Y176" s="69"/>
      <c r="Z176" s="69"/>
      <c r="AA176" s="69"/>
      <c r="AB176" s="69"/>
      <c r="AC176" s="69"/>
      <c r="AD176" s="70"/>
    </row>
    <row r="177" spans="17:30" x14ac:dyDescent="0.2">
      <c r="Q177" s="16"/>
      <c r="R177" s="71"/>
      <c r="S177" s="69"/>
      <c r="T177" s="69"/>
      <c r="U177" s="69"/>
      <c r="V177" s="69"/>
      <c r="W177" s="69"/>
      <c r="X177" s="69"/>
      <c r="Y177" s="69"/>
      <c r="Z177" s="69"/>
      <c r="AA177" s="69"/>
      <c r="AB177" s="69"/>
      <c r="AC177" s="69"/>
      <c r="AD177" s="70"/>
    </row>
    <row r="178" spans="17:30" x14ac:dyDescent="0.2">
      <c r="Q178" s="16"/>
      <c r="R178" s="71"/>
      <c r="S178" s="69"/>
      <c r="T178" s="69"/>
      <c r="U178" s="69"/>
      <c r="V178" s="69"/>
      <c r="W178" s="69"/>
      <c r="X178" s="69"/>
      <c r="Y178" s="69"/>
      <c r="Z178" s="69"/>
      <c r="AA178" s="69"/>
      <c r="AB178" s="69"/>
      <c r="AC178" s="69"/>
      <c r="AD178" s="70"/>
    </row>
    <row r="179" spans="17:30" x14ac:dyDescent="0.2">
      <c r="Q179" s="16"/>
      <c r="R179" s="71"/>
      <c r="S179" s="69"/>
      <c r="T179" s="69"/>
      <c r="U179" s="69"/>
      <c r="V179" s="69"/>
      <c r="W179" s="69"/>
      <c r="X179" s="69"/>
      <c r="Y179" s="69"/>
      <c r="Z179" s="69"/>
      <c r="AA179" s="69"/>
      <c r="AB179" s="69"/>
      <c r="AC179" s="69"/>
      <c r="AD179" s="70"/>
    </row>
    <row r="180" spans="17:30" x14ac:dyDescent="0.2">
      <c r="Q180" s="16"/>
      <c r="R180" s="71"/>
      <c r="S180" s="69"/>
      <c r="T180" s="69"/>
      <c r="U180" s="69"/>
      <c r="V180" s="69"/>
      <c r="W180" s="69"/>
      <c r="X180" s="69"/>
      <c r="Y180" s="69"/>
      <c r="Z180" s="69"/>
      <c r="AA180" s="69"/>
      <c r="AB180" s="69"/>
      <c r="AC180" s="69"/>
      <c r="AD180" s="70"/>
    </row>
    <row r="181" spans="17:30" x14ac:dyDescent="0.2">
      <c r="Q181" s="16"/>
      <c r="R181" s="71"/>
      <c r="S181" s="69"/>
      <c r="T181" s="69"/>
      <c r="U181" s="69"/>
      <c r="V181" s="69"/>
      <c r="W181" s="69"/>
      <c r="X181" s="69"/>
      <c r="Y181" s="69"/>
      <c r="Z181" s="69"/>
      <c r="AA181" s="69"/>
      <c r="AB181" s="69"/>
      <c r="AC181" s="69"/>
      <c r="AD181" s="70"/>
    </row>
    <row r="182" spans="17:30" x14ac:dyDescent="0.2">
      <c r="Q182" s="16"/>
      <c r="R182" s="71"/>
      <c r="S182" s="69"/>
      <c r="T182" s="69"/>
      <c r="U182" s="69"/>
      <c r="V182" s="69"/>
      <c r="W182" s="69"/>
      <c r="X182" s="69"/>
      <c r="Y182" s="69"/>
      <c r="Z182" s="69"/>
      <c r="AA182" s="69"/>
      <c r="AB182" s="69"/>
      <c r="AC182" s="69"/>
      <c r="AD182" s="70"/>
    </row>
    <row r="183" spans="17:30" x14ac:dyDescent="0.2">
      <c r="Q183" s="16"/>
      <c r="R183" s="71"/>
      <c r="S183" s="69"/>
      <c r="T183" s="69"/>
      <c r="U183" s="69"/>
      <c r="V183" s="69"/>
      <c r="W183" s="69"/>
      <c r="X183" s="69"/>
      <c r="Y183" s="69"/>
      <c r="Z183" s="69"/>
      <c r="AA183" s="69"/>
      <c r="AB183" s="69"/>
      <c r="AC183" s="69"/>
      <c r="AD183" s="70"/>
    </row>
    <row r="184" spans="17:30" x14ac:dyDescent="0.2">
      <c r="Q184" s="16"/>
      <c r="R184" s="71"/>
      <c r="S184" s="69"/>
      <c r="T184" s="69"/>
      <c r="U184" s="69"/>
      <c r="V184" s="69"/>
      <c r="W184" s="69"/>
      <c r="X184" s="69"/>
      <c r="Y184" s="69"/>
      <c r="Z184" s="69"/>
      <c r="AA184" s="69"/>
      <c r="AB184" s="69"/>
      <c r="AC184" s="69"/>
      <c r="AD184" s="70"/>
    </row>
    <row r="185" spans="17:30" x14ac:dyDescent="0.2">
      <c r="Q185" s="16"/>
      <c r="R185" s="71"/>
      <c r="S185" s="69"/>
      <c r="T185" s="69"/>
      <c r="U185" s="69"/>
      <c r="V185" s="69"/>
      <c r="W185" s="69"/>
      <c r="X185" s="69"/>
      <c r="Y185" s="69"/>
      <c r="Z185" s="69"/>
      <c r="AA185" s="69"/>
      <c r="AB185" s="69"/>
      <c r="AC185" s="69"/>
      <c r="AD185" s="70"/>
    </row>
    <row r="186" spans="17:30" x14ac:dyDescent="0.2">
      <c r="Q186" s="16"/>
      <c r="R186" s="71"/>
      <c r="S186" s="69"/>
      <c r="T186" s="69"/>
      <c r="U186" s="69"/>
      <c r="V186" s="69"/>
      <c r="W186" s="69"/>
      <c r="X186" s="69"/>
      <c r="Y186" s="69"/>
      <c r="Z186" s="69"/>
      <c r="AA186" s="69"/>
      <c r="AB186" s="69"/>
      <c r="AC186" s="69"/>
      <c r="AD186" s="70"/>
    </row>
    <row r="187" spans="17:30" x14ac:dyDescent="0.2">
      <c r="Q187" s="16"/>
      <c r="R187" s="71"/>
      <c r="S187" s="69"/>
      <c r="T187" s="69"/>
      <c r="U187" s="69"/>
      <c r="V187" s="69"/>
      <c r="W187" s="69"/>
      <c r="X187" s="69"/>
      <c r="Y187" s="69"/>
      <c r="Z187" s="69"/>
      <c r="AA187" s="69"/>
      <c r="AB187" s="69"/>
      <c r="AC187" s="69"/>
      <c r="AD187" s="70"/>
    </row>
    <row r="188" spans="17:30" x14ac:dyDescent="0.2">
      <c r="Q188" s="16"/>
      <c r="R188" s="71"/>
      <c r="S188" s="69"/>
      <c r="T188" s="69"/>
      <c r="U188" s="69"/>
      <c r="V188" s="69"/>
      <c r="W188" s="69"/>
      <c r="X188" s="69"/>
      <c r="Y188" s="69"/>
      <c r="Z188" s="69"/>
      <c r="AA188" s="69"/>
      <c r="AB188" s="69"/>
      <c r="AC188" s="69"/>
      <c r="AD188" s="70"/>
    </row>
    <row r="189" spans="17:30" x14ac:dyDescent="0.2">
      <c r="Q189" s="16"/>
      <c r="R189" s="71"/>
      <c r="S189" s="69"/>
      <c r="T189" s="69"/>
      <c r="U189" s="69"/>
      <c r="V189" s="69"/>
      <c r="W189" s="69"/>
      <c r="X189" s="69"/>
      <c r="Y189" s="69"/>
      <c r="Z189" s="69"/>
      <c r="AA189" s="69"/>
      <c r="AB189" s="69"/>
      <c r="AC189" s="69"/>
      <c r="AD189" s="70"/>
    </row>
    <row r="190" spans="17:30" x14ac:dyDescent="0.2">
      <c r="Q190" s="16"/>
      <c r="R190" s="76"/>
      <c r="AC190" s="75"/>
      <c r="AD190" s="77"/>
    </row>
    <row r="191" spans="17:30" x14ac:dyDescent="0.2">
      <c r="Q191" s="16"/>
      <c r="R191" s="76"/>
      <c r="AC191" s="75"/>
      <c r="AD191" s="77"/>
    </row>
    <row r="192" spans="17:30" x14ac:dyDescent="0.2">
      <c r="Q192" s="16"/>
      <c r="R192" s="76"/>
      <c r="AC192" s="75"/>
      <c r="AD192" s="77"/>
    </row>
    <row r="193" spans="17:30" x14ac:dyDescent="0.2">
      <c r="Q193" s="16"/>
      <c r="R193" s="76"/>
      <c r="AC193" s="75"/>
      <c r="AD193" s="77"/>
    </row>
    <row r="194" spans="17:30" x14ac:dyDescent="0.2">
      <c r="Q194" s="16"/>
      <c r="R194" s="76"/>
      <c r="AC194" s="75"/>
      <c r="AD194" s="77"/>
    </row>
    <row r="195" spans="17:30" x14ac:dyDescent="0.2">
      <c r="Q195" s="16"/>
      <c r="R195" s="76"/>
      <c r="AC195" s="75"/>
      <c r="AD195" s="77"/>
    </row>
    <row r="196" spans="17:30" x14ac:dyDescent="0.2">
      <c r="Q196" s="16"/>
      <c r="R196" s="76"/>
      <c r="AC196" s="75"/>
      <c r="AD196" s="77"/>
    </row>
    <row r="197" spans="17:30" x14ac:dyDescent="0.2">
      <c r="Q197" s="16"/>
      <c r="R197" s="76"/>
      <c r="AC197" s="75"/>
      <c r="AD197" s="77"/>
    </row>
    <row r="198" spans="17:30" x14ac:dyDescent="0.2">
      <c r="Q198" s="16"/>
      <c r="R198" s="76"/>
      <c r="AC198" s="75"/>
      <c r="AD198" s="77"/>
    </row>
    <row r="199" spans="17:30" x14ac:dyDescent="0.2">
      <c r="Q199" s="16"/>
      <c r="R199" s="76"/>
      <c r="AC199" s="75"/>
      <c r="AD199" s="77"/>
    </row>
    <row r="200" spans="17:30" x14ac:dyDescent="0.2">
      <c r="Q200" s="16"/>
      <c r="R200" s="76"/>
      <c r="AC200" s="75"/>
      <c r="AD200" s="77"/>
    </row>
    <row r="201" spans="17:30" x14ac:dyDescent="0.2">
      <c r="Q201" s="16"/>
      <c r="R201" s="76"/>
      <c r="AC201" s="75"/>
      <c r="AD201" s="77"/>
    </row>
    <row r="202" spans="17:30" x14ac:dyDescent="0.2">
      <c r="Q202" s="16"/>
      <c r="R202" s="76"/>
      <c r="AC202" s="75"/>
      <c r="AD202" s="77"/>
    </row>
    <row r="203" spans="17:30" x14ac:dyDescent="0.2">
      <c r="Q203" s="16"/>
      <c r="R203" s="76"/>
      <c r="AC203" s="75"/>
      <c r="AD203" s="77"/>
    </row>
    <row r="204" spans="17:30" x14ac:dyDescent="0.2">
      <c r="Q204" s="16"/>
      <c r="R204" s="76"/>
      <c r="AC204" s="75"/>
      <c r="AD204" s="77"/>
    </row>
    <row r="205" spans="17:30" x14ac:dyDescent="0.2">
      <c r="Q205" s="16"/>
      <c r="R205" s="76"/>
      <c r="AC205" s="75"/>
      <c r="AD205" s="77"/>
    </row>
    <row r="206" spans="17:30" x14ac:dyDescent="0.2">
      <c r="Q206" s="16"/>
      <c r="R206" s="76"/>
      <c r="AC206" s="75"/>
      <c r="AD206" s="77"/>
    </row>
    <row r="207" spans="17:30" x14ac:dyDescent="0.2">
      <c r="Q207" s="16"/>
      <c r="R207" s="76"/>
      <c r="AC207" s="75"/>
      <c r="AD207" s="77"/>
    </row>
    <row r="208" spans="17:30" x14ac:dyDescent="0.2">
      <c r="Q208" s="16"/>
      <c r="R208" s="76"/>
      <c r="AC208" s="75"/>
      <c r="AD208" s="77"/>
    </row>
    <row r="209" spans="17:30" x14ac:dyDescent="0.2">
      <c r="Q209" s="16"/>
      <c r="R209" s="76"/>
      <c r="AC209" s="75"/>
      <c r="AD209" s="77"/>
    </row>
    <row r="210" spans="17:30" x14ac:dyDescent="0.2">
      <c r="Q210" s="16"/>
      <c r="R210" s="76"/>
      <c r="AC210" s="75"/>
      <c r="AD210" s="77"/>
    </row>
    <row r="211" spans="17:30" x14ac:dyDescent="0.2">
      <c r="Q211" s="16"/>
      <c r="R211" s="76"/>
      <c r="AC211" s="75"/>
      <c r="AD211" s="77"/>
    </row>
    <row r="212" spans="17:30" x14ac:dyDescent="0.2">
      <c r="Q212" s="16"/>
      <c r="R212" s="76"/>
      <c r="AC212" s="75"/>
      <c r="AD212" s="77"/>
    </row>
    <row r="213" spans="17:30" x14ac:dyDescent="0.2">
      <c r="Q213" s="16"/>
      <c r="R213" s="76"/>
      <c r="AC213" s="75"/>
      <c r="AD213" s="77"/>
    </row>
    <row r="214" spans="17:30" x14ac:dyDescent="0.2">
      <c r="Q214" s="16"/>
      <c r="R214" s="76"/>
      <c r="AC214" s="75"/>
      <c r="AD214" s="77"/>
    </row>
    <row r="215" spans="17:30" x14ac:dyDescent="0.2">
      <c r="Q215" s="16"/>
      <c r="R215" s="76"/>
      <c r="AC215" s="75"/>
      <c r="AD215" s="77"/>
    </row>
    <row r="216" spans="17:30" x14ac:dyDescent="0.2">
      <c r="Q216" s="16"/>
      <c r="R216" s="76"/>
      <c r="AC216" s="75"/>
      <c r="AD216" s="77"/>
    </row>
    <row r="217" spans="17:30" x14ac:dyDescent="0.2">
      <c r="Q217" s="16"/>
      <c r="R217" s="76"/>
      <c r="AC217" s="75"/>
      <c r="AD217" s="77"/>
    </row>
    <row r="218" spans="17:30" x14ac:dyDescent="0.2">
      <c r="Q218" s="16"/>
      <c r="R218" s="76"/>
      <c r="AC218" s="75"/>
      <c r="AD218" s="77"/>
    </row>
    <row r="219" spans="17:30" x14ac:dyDescent="0.2">
      <c r="Q219" s="16"/>
      <c r="R219" s="76"/>
      <c r="AC219" s="75"/>
      <c r="AD219" s="77"/>
    </row>
    <row r="220" spans="17:30" x14ac:dyDescent="0.2">
      <c r="Q220" s="16"/>
      <c r="R220" s="76"/>
      <c r="AC220" s="75"/>
      <c r="AD220" s="77"/>
    </row>
    <row r="221" spans="17:30" x14ac:dyDescent="0.2">
      <c r="Q221" s="16"/>
      <c r="R221" s="76"/>
      <c r="AC221" s="75"/>
      <c r="AD221" s="77"/>
    </row>
    <row r="222" spans="17:30" x14ac:dyDescent="0.2">
      <c r="Q222" s="16"/>
      <c r="R222" s="76"/>
      <c r="AC222" s="75"/>
      <c r="AD222" s="77"/>
    </row>
    <row r="223" spans="17:30" x14ac:dyDescent="0.2">
      <c r="Q223" s="16"/>
      <c r="R223" s="76"/>
      <c r="AC223" s="75"/>
      <c r="AD223" s="77"/>
    </row>
    <row r="224" spans="17:30" x14ac:dyDescent="0.2">
      <c r="Q224" s="16"/>
      <c r="R224" s="76"/>
      <c r="AC224" s="75"/>
      <c r="AD224" s="77"/>
    </row>
    <row r="225" spans="17:30" x14ac:dyDescent="0.2">
      <c r="Q225" s="16"/>
      <c r="R225" s="76"/>
      <c r="AC225" s="75"/>
      <c r="AD225" s="77"/>
    </row>
    <row r="226" spans="17:30" x14ac:dyDescent="0.2">
      <c r="Q226" s="16"/>
      <c r="R226" s="76"/>
      <c r="AC226" s="75"/>
      <c r="AD226" s="77"/>
    </row>
    <row r="227" spans="17:30" x14ac:dyDescent="0.2">
      <c r="Q227" s="16"/>
      <c r="R227" s="76"/>
      <c r="AC227" s="75"/>
      <c r="AD227" s="77"/>
    </row>
    <row r="228" spans="17:30" x14ac:dyDescent="0.2">
      <c r="Q228" s="16"/>
      <c r="R228" s="76"/>
      <c r="AC228" s="75"/>
      <c r="AD228" s="77"/>
    </row>
    <row r="229" spans="17:30" x14ac:dyDescent="0.2">
      <c r="Q229" s="16"/>
      <c r="R229" s="76"/>
      <c r="AC229" s="75"/>
      <c r="AD229" s="77"/>
    </row>
    <row r="230" spans="17:30" x14ac:dyDescent="0.2">
      <c r="Q230" s="16"/>
      <c r="R230" s="76"/>
      <c r="AC230" s="75"/>
      <c r="AD230" s="77"/>
    </row>
    <row r="231" spans="17:30" x14ac:dyDescent="0.2">
      <c r="Q231" s="16"/>
      <c r="R231" s="76"/>
      <c r="AC231" s="75"/>
      <c r="AD231" s="77"/>
    </row>
    <row r="232" spans="17:30" x14ac:dyDescent="0.2">
      <c r="Q232" s="16"/>
      <c r="R232" s="76"/>
      <c r="AC232" s="75"/>
      <c r="AD232" s="77"/>
    </row>
    <row r="233" spans="17:30" x14ac:dyDescent="0.2">
      <c r="Q233" s="16"/>
      <c r="R233" s="76"/>
      <c r="AC233" s="75"/>
      <c r="AD233" s="77"/>
    </row>
    <row r="234" spans="17:30" x14ac:dyDescent="0.2">
      <c r="Q234" s="16"/>
      <c r="R234" s="76"/>
      <c r="AC234" s="75"/>
      <c r="AD234" s="77"/>
    </row>
    <row r="235" spans="17:30" x14ac:dyDescent="0.2">
      <c r="Q235" s="16"/>
      <c r="R235" s="76"/>
      <c r="AC235" s="75"/>
      <c r="AD235" s="77"/>
    </row>
    <row r="236" spans="17:30" x14ac:dyDescent="0.2">
      <c r="Q236" s="16"/>
      <c r="R236" s="76"/>
      <c r="AC236" s="75"/>
      <c r="AD236" s="77"/>
    </row>
    <row r="237" spans="17:30" x14ac:dyDescent="0.2">
      <c r="Q237" s="16"/>
      <c r="R237" s="76"/>
      <c r="AC237" s="75"/>
      <c r="AD237" s="77"/>
    </row>
    <row r="238" spans="17:30" x14ac:dyDescent="0.2">
      <c r="Q238" s="16"/>
      <c r="R238" s="76"/>
      <c r="AC238" s="75"/>
      <c r="AD238" s="77"/>
    </row>
    <row r="239" spans="17:30" x14ac:dyDescent="0.2">
      <c r="Q239" s="16"/>
      <c r="R239" s="76"/>
      <c r="AC239" s="75"/>
      <c r="AD239" s="77"/>
    </row>
    <row r="240" spans="17:30" x14ac:dyDescent="0.2">
      <c r="Q240" s="16"/>
      <c r="R240" s="76"/>
      <c r="AC240" s="75"/>
      <c r="AD240" s="77"/>
    </row>
    <row r="241" spans="17:30" x14ac:dyDescent="0.2">
      <c r="Q241" s="16"/>
      <c r="R241" s="76"/>
      <c r="AC241" s="75"/>
      <c r="AD241" s="77"/>
    </row>
    <row r="242" spans="17:30" x14ac:dyDescent="0.2">
      <c r="Q242" s="16"/>
      <c r="R242" s="76"/>
      <c r="AC242" s="75"/>
      <c r="AD242" s="77"/>
    </row>
    <row r="243" spans="17:30" x14ac:dyDescent="0.2">
      <c r="Q243" s="16"/>
      <c r="R243" s="76"/>
      <c r="AC243" s="75"/>
      <c r="AD243" s="77"/>
    </row>
    <row r="244" spans="17:30" x14ac:dyDescent="0.2">
      <c r="Q244" s="16"/>
      <c r="R244" s="76"/>
      <c r="AC244" s="75"/>
      <c r="AD244" s="77"/>
    </row>
    <row r="245" spans="17:30" x14ac:dyDescent="0.2">
      <c r="Q245" s="16"/>
      <c r="R245" s="76"/>
      <c r="AC245" s="75"/>
      <c r="AD245" s="77"/>
    </row>
    <row r="246" spans="17:30" x14ac:dyDescent="0.2">
      <c r="Q246" s="16"/>
      <c r="R246" s="76"/>
      <c r="AC246" s="75"/>
      <c r="AD246" s="77"/>
    </row>
    <row r="247" spans="17:30" x14ac:dyDescent="0.2">
      <c r="Q247" s="16"/>
      <c r="R247" s="76"/>
      <c r="AC247" s="75"/>
      <c r="AD247" s="77"/>
    </row>
    <row r="248" spans="17:30" x14ac:dyDescent="0.2">
      <c r="Q248" s="16"/>
      <c r="R248" s="76"/>
      <c r="AC248" s="75"/>
      <c r="AD248" s="77"/>
    </row>
    <row r="249" spans="17:30" x14ac:dyDescent="0.2">
      <c r="Q249" s="16"/>
      <c r="R249" s="76"/>
      <c r="AC249" s="75"/>
      <c r="AD249" s="77"/>
    </row>
    <row r="250" spans="17:30" x14ac:dyDescent="0.2">
      <c r="Q250" s="16"/>
      <c r="R250" s="76"/>
      <c r="AC250" s="75"/>
      <c r="AD250" s="77"/>
    </row>
    <row r="251" spans="17:30" x14ac:dyDescent="0.2">
      <c r="Q251" s="16"/>
      <c r="R251" s="76"/>
      <c r="AC251" s="75"/>
      <c r="AD251" s="77"/>
    </row>
    <row r="252" spans="17:30" x14ac:dyDescent="0.2">
      <c r="Q252" s="16"/>
      <c r="R252" s="76"/>
      <c r="AC252" s="75"/>
      <c r="AD252" s="77"/>
    </row>
    <row r="253" spans="17:30" x14ac:dyDescent="0.2">
      <c r="Q253" s="16"/>
      <c r="R253" s="76"/>
      <c r="AC253" s="75"/>
      <c r="AD253" s="77"/>
    </row>
    <row r="254" spans="17:30" x14ac:dyDescent="0.2">
      <c r="Q254" s="16"/>
      <c r="R254" s="76"/>
      <c r="AC254" s="75"/>
      <c r="AD254" s="77"/>
    </row>
    <row r="255" spans="17:30" x14ac:dyDescent="0.2">
      <c r="Q255" s="16"/>
      <c r="R255" s="76"/>
      <c r="AC255" s="75"/>
      <c r="AD255" s="77"/>
    </row>
    <row r="256" spans="17:30" x14ac:dyDescent="0.2">
      <c r="Q256" s="16"/>
      <c r="R256" s="76"/>
      <c r="AC256" s="75"/>
      <c r="AD256" s="77"/>
    </row>
    <row r="257" spans="17:30" x14ac:dyDescent="0.2">
      <c r="Q257" s="16"/>
      <c r="R257" s="76"/>
      <c r="AC257" s="75"/>
      <c r="AD257" s="77"/>
    </row>
    <row r="258" spans="17:30" x14ac:dyDescent="0.2">
      <c r="Q258" s="16"/>
      <c r="R258" s="76"/>
      <c r="AC258" s="75"/>
      <c r="AD258" s="77"/>
    </row>
    <row r="259" spans="17:30" x14ac:dyDescent="0.2">
      <c r="Q259" s="16"/>
      <c r="R259" s="76"/>
      <c r="AC259" s="75"/>
      <c r="AD259" s="77"/>
    </row>
    <row r="260" spans="17:30" x14ac:dyDescent="0.2">
      <c r="Q260" s="16"/>
      <c r="R260" s="76"/>
      <c r="AC260" s="75"/>
      <c r="AD260" s="77"/>
    </row>
    <row r="261" spans="17:30" x14ac:dyDescent="0.2">
      <c r="Q261" s="16"/>
      <c r="R261" s="76"/>
      <c r="AC261" s="75"/>
      <c r="AD261" s="77"/>
    </row>
    <row r="262" spans="17:30" x14ac:dyDescent="0.2">
      <c r="Q262" s="16"/>
      <c r="R262" s="76"/>
      <c r="AC262" s="75"/>
      <c r="AD262" s="77"/>
    </row>
    <row r="263" spans="17:30" x14ac:dyDescent="0.2">
      <c r="Q263" s="16"/>
      <c r="R263" s="76"/>
      <c r="AC263" s="75"/>
      <c r="AD263" s="77"/>
    </row>
    <row r="264" spans="17:30" x14ac:dyDescent="0.2">
      <c r="Q264" s="16"/>
      <c r="R264" s="76"/>
      <c r="AC264" s="75"/>
      <c r="AD264" s="77"/>
    </row>
    <row r="265" spans="17:30" x14ac:dyDescent="0.2">
      <c r="Q265" s="16"/>
      <c r="R265" s="76"/>
      <c r="AC265" s="75"/>
      <c r="AD265" s="77"/>
    </row>
    <row r="266" spans="17:30" x14ac:dyDescent="0.2">
      <c r="Q266" s="16"/>
      <c r="R266" s="76"/>
      <c r="AC266" s="75"/>
      <c r="AD266" s="77"/>
    </row>
    <row r="267" spans="17:30" x14ac:dyDescent="0.2">
      <c r="Q267" s="16"/>
      <c r="R267" s="76"/>
      <c r="AC267" s="75"/>
      <c r="AD267" s="77"/>
    </row>
    <row r="268" spans="17:30" x14ac:dyDescent="0.2">
      <c r="Q268" s="16"/>
      <c r="R268" s="76"/>
      <c r="AC268" s="75"/>
      <c r="AD268" s="77"/>
    </row>
    <row r="269" spans="17:30" x14ac:dyDescent="0.2">
      <c r="Q269" s="16"/>
      <c r="R269" s="76"/>
      <c r="AC269" s="75"/>
      <c r="AD269" s="77"/>
    </row>
    <row r="270" spans="17:30" x14ac:dyDescent="0.2">
      <c r="Q270" s="16"/>
      <c r="R270" s="76"/>
      <c r="AC270" s="75"/>
      <c r="AD270" s="77"/>
    </row>
    <row r="271" spans="17:30" x14ac:dyDescent="0.2">
      <c r="Q271" s="16"/>
      <c r="R271" s="76"/>
      <c r="AC271" s="75"/>
      <c r="AD271" s="77"/>
    </row>
    <row r="272" spans="17:30" x14ac:dyDescent="0.2">
      <c r="Q272" s="16"/>
      <c r="R272" s="76"/>
      <c r="AC272" s="75"/>
      <c r="AD272" s="77"/>
    </row>
    <row r="273" spans="17:30" x14ac:dyDescent="0.2">
      <c r="Q273" s="16"/>
      <c r="R273" s="76"/>
      <c r="AC273" s="75"/>
      <c r="AD273" s="77"/>
    </row>
    <row r="274" spans="17:30" x14ac:dyDescent="0.2">
      <c r="Q274" s="16"/>
      <c r="R274" s="76"/>
      <c r="AC274" s="75"/>
      <c r="AD274" s="77"/>
    </row>
    <row r="275" spans="17:30" x14ac:dyDescent="0.2">
      <c r="Q275" s="16"/>
      <c r="R275" s="76"/>
      <c r="AC275" s="75"/>
      <c r="AD275" s="77"/>
    </row>
    <row r="276" spans="17:30" x14ac:dyDescent="0.2">
      <c r="Q276" s="16"/>
      <c r="R276" s="76"/>
      <c r="AC276" s="75"/>
      <c r="AD276" s="77"/>
    </row>
    <row r="277" spans="17:30" x14ac:dyDescent="0.2">
      <c r="Q277" s="16"/>
      <c r="R277" s="76"/>
      <c r="AC277" s="75"/>
      <c r="AD277" s="77"/>
    </row>
    <row r="278" spans="17:30" x14ac:dyDescent="0.2">
      <c r="Q278" s="16"/>
      <c r="R278" s="76"/>
      <c r="AC278" s="75"/>
      <c r="AD278" s="77"/>
    </row>
    <row r="279" spans="17:30" x14ac:dyDescent="0.2">
      <c r="Q279" s="16"/>
      <c r="R279" s="76"/>
      <c r="AC279" s="75"/>
      <c r="AD279" s="77"/>
    </row>
    <row r="280" spans="17:30" x14ac:dyDescent="0.2">
      <c r="Q280" s="16"/>
      <c r="R280" s="76"/>
      <c r="AC280" s="75"/>
      <c r="AD280" s="77"/>
    </row>
    <row r="281" spans="17:30" x14ac:dyDescent="0.2">
      <c r="Q281" s="16"/>
      <c r="R281" s="76"/>
      <c r="AC281" s="75"/>
      <c r="AD281" s="77"/>
    </row>
    <row r="282" spans="17:30" x14ac:dyDescent="0.2">
      <c r="Q282" s="16"/>
      <c r="R282" s="76"/>
      <c r="AC282" s="75"/>
      <c r="AD282" s="77"/>
    </row>
    <row r="283" spans="17:30" x14ac:dyDescent="0.2">
      <c r="Q283" s="16"/>
      <c r="R283" s="76"/>
      <c r="AC283" s="75"/>
      <c r="AD283" s="77"/>
    </row>
    <row r="284" spans="17:30" x14ac:dyDescent="0.2">
      <c r="Q284" s="16"/>
      <c r="R284" s="76"/>
      <c r="AC284" s="75"/>
      <c r="AD284" s="77"/>
    </row>
    <row r="285" spans="17:30" x14ac:dyDescent="0.2">
      <c r="Q285" s="16"/>
      <c r="R285" s="76"/>
      <c r="AC285" s="75"/>
      <c r="AD285" s="77"/>
    </row>
    <row r="286" spans="17:30" x14ac:dyDescent="0.2">
      <c r="Q286" s="16"/>
      <c r="R286" s="76"/>
      <c r="AC286" s="75"/>
      <c r="AD286" s="77"/>
    </row>
    <row r="287" spans="17:30" x14ac:dyDescent="0.2">
      <c r="Q287" s="16"/>
      <c r="R287" s="76"/>
      <c r="AC287" s="75"/>
      <c r="AD287" s="77"/>
    </row>
    <row r="288" spans="17:30" x14ac:dyDescent="0.2">
      <c r="Q288" s="16"/>
      <c r="R288" s="76"/>
      <c r="AC288" s="75"/>
      <c r="AD288" s="77"/>
    </row>
    <row r="289" spans="17:30" x14ac:dyDescent="0.2">
      <c r="Q289" s="16"/>
      <c r="R289" s="76"/>
      <c r="AC289" s="75"/>
      <c r="AD289" s="77"/>
    </row>
    <row r="290" spans="17:30" x14ac:dyDescent="0.2">
      <c r="Q290" s="16"/>
      <c r="R290" s="76"/>
      <c r="AC290" s="75"/>
      <c r="AD290" s="77"/>
    </row>
    <row r="291" spans="17:30" x14ac:dyDescent="0.2">
      <c r="Q291" s="16"/>
      <c r="R291" s="76"/>
      <c r="AC291" s="75"/>
      <c r="AD291" s="77"/>
    </row>
    <row r="292" spans="17:30" x14ac:dyDescent="0.2">
      <c r="Q292" s="16"/>
      <c r="R292" s="76"/>
      <c r="AC292" s="75"/>
      <c r="AD292" s="77"/>
    </row>
  </sheetData>
  <mergeCells count="22">
    <mergeCell ref="T95:AB95"/>
    <mergeCell ref="S46:AB47"/>
    <mergeCell ref="R2:T2"/>
    <mergeCell ref="B3:B6"/>
    <mergeCell ref="C3:C6"/>
    <mergeCell ref="D3:D6"/>
    <mergeCell ref="E3:E6"/>
    <mergeCell ref="F3:F6"/>
    <mergeCell ref="M3:M6"/>
    <mergeCell ref="P3:P6"/>
    <mergeCell ref="S4:V4"/>
    <mergeCell ref="S5:V5"/>
    <mergeCell ref="G3:G6"/>
    <mergeCell ref="H3:H6"/>
    <mergeCell ref="I3:I6"/>
    <mergeCell ref="J3:J6"/>
    <mergeCell ref="K3:K6"/>
    <mergeCell ref="L3:L6"/>
    <mergeCell ref="N3:N6"/>
    <mergeCell ref="O3:O6"/>
    <mergeCell ref="B1:D1"/>
    <mergeCell ref="E2:G2"/>
  </mergeCells>
  <hyperlinks>
    <hyperlink ref="R2:S2" location="'Waterbird richness'!A7:M24" tooltip="Number of species by category" display="Species richnesss data"/>
    <hyperlink ref="S4:V4" location="'Waterbird richness'!AD10:AD50" tooltip="Richness by date" display="Number of species by sampling date"/>
    <hyperlink ref="S5:V5" location="'Waterbird richness'!AD59:AD96" tooltip="Guild richness" display="Number of species by guild"/>
    <hyperlink ref="R2:T2" location="'Waterbird richness'!B7:P30" tooltip="Number of species by category" display="Species richnesss data"/>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499984740745262"/>
  </sheetPr>
  <dimension ref="A1:AN114"/>
  <sheetViews>
    <sheetView showGridLines="0" workbookViewId="0">
      <pane ySplit="6" topLeftCell="A63" activePane="bottomLeft" state="frozen"/>
      <selection pane="bottomLeft" activeCell="AB65" sqref="AB65:AK95"/>
    </sheetView>
  </sheetViews>
  <sheetFormatPr defaultRowHeight="15" x14ac:dyDescent="0.25"/>
  <cols>
    <col min="1" max="1" width="4.28515625" style="64" customWidth="1"/>
    <col min="2" max="2" width="24.28515625" style="63" customWidth="1"/>
    <col min="3" max="19" width="4.85546875" style="63" customWidth="1"/>
    <col min="20" max="25" width="4.85546875" style="64" customWidth="1"/>
    <col min="26" max="26" width="4.85546875" style="63" customWidth="1"/>
    <col min="27" max="27" width="9.140625" style="78"/>
    <col min="28" max="38" width="9.140625" style="79"/>
    <col min="39" max="39" width="9.140625" style="83"/>
    <col min="40" max="16384" width="9.140625" style="63"/>
  </cols>
  <sheetData>
    <row r="1" spans="1:40" ht="15.75" customHeight="1" x14ac:dyDescent="0.25">
      <c r="A1" s="209"/>
      <c r="B1" s="412" t="s">
        <v>753</v>
      </c>
      <c r="C1" s="413"/>
      <c r="D1" s="413" t="s">
        <v>807</v>
      </c>
      <c r="E1" s="413"/>
      <c r="F1" s="413"/>
      <c r="G1" s="413"/>
      <c r="H1" s="413"/>
      <c r="I1" s="413"/>
      <c r="J1" s="413"/>
      <c r="K1" s="413"/>
      <c r="L1" s="413"/>
      <c r="M1" s="413"/>
      <c r="N1" s="413"/>
      <c r="O1" s="413"/>
      <c r="P1" s="413"/>
      <c r="Q1" s="413"/>
      <c r="R1" s="413"/>
      <c r="S1" s="413"/>
      <c r="T1" s="413"/>
      <c r="U1" s="413"/>
      <c r="V1" s="413"/>
      <c r="W1" s="413"/>
      <c r="X1" s="413"/>
      <c r="Y1" s="413"/>
      <c r="Z1" s="422"/>
      <c r="AA1" s="361"/>
      <c r="AB1" s="362"/>
      <c r="AC1" s="362"/>
      <c r="AD1" s="362"/>
      <c r="AE1" s="362"/>
      <c r="AF1" s="362"/>
      <c r="AG1" s="362"/>
      <c r="AH1" s="362"/>
      <c r="AI1" s="362"/>
      <c r="AJ1" s="362"/>
      <c r="AK1" s="425"/>
    </row>
    <row r="2" spans="1:40" ht="15.75" customHeight="1" x14ac:dyDescent="0.25">
      <c r="A2" s="209"/>
      <c r="B2" s="414"/>
      <c r="C2" s="415"/>
      <c r="D2" s="415"/>
      <c r="E2" s="415"/>
      <c r="F2" s="415"/>
      <c r="G2" s="415"/>
      <c r="H2" s="415"/>
      <c r="I2" s="415"/>
      <c r="J2" s="415"/>
      <c r="K2" s="415"/>
      <c r="L2" s="415"/>
      <c r="M2" s="415"/>
      <c r="N2" s="415"/>
      <c r="O2" s="415"/>
      <c r="P2" s="415"/>
      <c r="Q2" s="415"/>
      <c r="R2" s="415"/>
      <c r="S2" s="415"/>
      <c r="T2" s="415"/>
      <c r="U2" s="415"/>
      <c r="V2" s="415"/>
      <c r="W2" s="415"/>
      <c r="X2" s="415"/>
      <c r="Y2" s="415"/>
      <c r="Z2" s="423"/>
      <c r="AK2" s="425"/>
      <c r="AN2" s="267"/>
    </row>
    <row r="3" spans="1:40" ht="15.75" customHeight="1" x14ac:dyDescent="0.25">
      <c r="A3" s="209"/>
      <c r="B3" s="416"/>
      <c r="C3" s="417"/>
      <c r="D3" s="417"/>
      <c r="E3" s="417"/>
      <c r="F3" s="417"/>
      <c r="G3" s="417"/>
      <c r="H3" s="417"/>
      <c r="I3" s="417"/>
      <c r="J3" s="417"/>
      <c r="K3" s="417"/>
      <c r="L3" s="417"/>
      <c r="M3" s="417"/>
      <c r="N3" s="417"/>
      <c r="O3" s="417"/>
      <c r="P3" s="417"/>
      <c r="Q3" s="417"/>
      <c r="R3" s="417"/>
      <c r="S3" s="417"/>
      <c r="T3" s="417"/>
      <c r="U3" s="417"/>
      <c r="V3" s="417"/>
      <c r="W3" s="417"/>
      <c r="X3" s="417"/>
      <c r="Y3" s="417"/>
      <c r="Z3" s="424"/>
      <c r="AA3" s="20"/>
      <c r="AK3" s="425"/>
      <c r="AN3" s="267"/>
    </row>
    <row r="4" spans="1:40" ht="15" customHeight="1" x14ac:dyDescent="0.25">
      <c r="A4" s="209"/>
      <c r="B4" s="406" t="s">
        <v>522</v>
      </c>
      <c r="C4" s="409" t="s">
        <v>596</v>
      </c>
      <c r="D4" s="420" t="s">
        <v>597</v>
      </c>
      <c r="E4" s="418" t="s">
        <v>598</v>
      </c>
      <c r="F4" s="409" t="s">
        <v>599</v>
      </c>
      <c r="G4" s="420" t="s">
        <v>600</v>
      </c>
      <c r="H4" s="418" t="s">
        <v>601</v>
      </c>
      <c r="I4" s="409" t="s">
        <v>602</v>
      </c>
      <c r="J4" s="420" t="s">
        <v>603</v>
      </c>
      <c r="K4" s="418" t="s">
        <v>604</v>
      </c>
      <c r="L4" s="409" t="s">
        <v>605</v>
      </c>
      <c r="M4" s="420" t="s">
        <v>613</v>
      </c>
      <c r="N4" s="418" t="s">
        <v>614</v>
      </c>
      <c r="O4" s="409" t="s">
        <v>606</v>
      </c>
      <c r="P4" s="420" t="s">
        <v>607</v>
      </c>
      <c r="Q4" s="418" t="s">
        <v>608</v>
      </c>
      <c r="R4" s="409" t="s">
        <v>609</v>
      </c>
      <c r="S4" s="420" t="s">
        <v>610</v>
      </c>
      <c r="T4" s="418" t="s">
        <v>611</v>
      </c>
      <c r="U4" s="420" t="s">
        <v>751</v>
      </c>
      <c r="V4" s="420" t="s">
        <v>752</v>
      </c>
      <c r="W4" s="418" t="s">
        <v>749</v>
      </c>
      <c r="X4" s="420" t="s">
        <v>762</v>
      </c>
      <c r="Y4" s="420" t="s">
        <v>763</v>
      </c>
      <c r="Z4" s="418" t="s">
        <v>761</v>
      </c>
      <c r="AA4" s="411" t="s">
        <v>612</v>
      </c>
      <c r="AB4" s="354"/>
      <c r="AC4" s="354"/>
      <c r="AK4" s="425"/>
      <c r="AN4" s="267"/>
    </row>
    <row r="5" spans="1:40" ht="15" customHeight="1" x14ac:dyDescent="0.25">
      <c r="A5" s="209"/>
      <c r="B5" s="407"/>
      <c r="C5" s="410"/>
      <c r="D5" s="421"/>
      <c r="E5" s="419"/>
      <c r="F5" s="410"/>
      <c r="G5" s="421"/>
      <c r="H5" s="419"/>
      <c r="I5" s="410"/>
      <c r="J5" s="421"/>
      <c r="K5" s="419"/>
      <c r="L5" s="410"/>
      <c r="M5" s="421"/>
      <c r="N5" s="419"/>
      <c r="O5" s="410"/>
      <c r="P5" s="421"/>
      <c r="Q5" s="419"/>
      <c r="R5" s="410"/>
      <c r="S5" s="421"/>
      <c r="T5" s="419"/>
      <c r="U5" s="421"/>
      <c r="V5" s="421"/>
      <c r="W5" s="419"/>
      <c r="X5" s="421"/>
      <c r="Y5" s="421"/>
      <c r="Z5" s="419"/>
      <c r="AA5" s="79" t="s">
        <v>161</v>
      </c>
      <c r="AB5" s="354" t="s">
        <v>615</v>
      </c>
      <c r="AC5" s="354"/>
      <c r="AD5" s="354"/>
      <c r="AE5" s="354"/>
      <c r="AK5" s="425"/>
      <c r="AN5" s="267"/>
    </row>
    <row r="6" spans="1:40" ht="15.75" customHeight="1" x14ac:dyDescent="0.25">
      <c r="A6" s="209"/>
      <c r="B6" s="408"/>
      <c r="C6" s="410"/>
      <c r="D6" s="421"/>
      <c r="E6" s="419"/>
      <c r="F6" s="410"/>
      <c r="G6" s="421"/>
      <c r="H6" s="419"/>
      <c r="I6" s="410"/>
      <c r="J6" s="421"/>
      <c r="K6" s="419"/>
      <c r="L6" s="410"/>
      <c r="M6" s="421"/>
      <c r="N6" s="419"/>
      <c r="O6" s="410"/>
      <c r="P6" s="421"/>
      <c r="Q6" s="419"/>
      <c r="R6" s="410"/>
      <c r="S6" s="421"/>
      <c r="T6" s="419"/>
      <c r="U6" s="421"/>
      <c r="V6" s="421"/>
      <c r="W6" s="419"/>
      <c r="X6" s="421"/>
      <c r="Y6" s="421"/>
      <c r="Z6" s="419"/>
      <c r="AA6" s="79"/>
      <c r="AB6" s="354" t="s">
        <v>616</v>
      </c>
      <c r="AC6" s="354"/>
      <c r="AD6" s="354"/>
      <c r="AE6" s="354"/>
      <c r="AF6" s="354"/>
      <c r="AK6" s="425"/>
      <c r="AN6" s="267"/>
    </row>
    <row r="7" spans="1:40" x14ac:dyDescent="0.25">
      <c r="A7" s="209"/>
      <c r="B7" s="113" t="s">
        <v>527</v>
      </c>
      <c r="C7" s="177">
        <v>3.7942664418212477E-3</v>
      </c>
      <c r="D7" s="178">
        <v>4.8387096774193547E-2</v>
      </c>
      <c r="E7" s="179">
        <v>0.24127617148554337</v>
      </c>
      <c r="F7" s="177">
        <v>2.7624309392265192E-2</v>
      </c>
      <c r="G7" s="178">
        <v>0.30155979202772965</v>
      </c>
      <c r="H7" s="179">
        <v>0.25588796944621262</v>
      </c>
      <c r="I7" s="177">
        <v>3.8265306122448979E-3</v>
      </c>
      <c r="J7" s="178">
        <v>0.46760308110557319</v>
      </c>
      <c r="K7" s="179">
        <v>0.10456475583864119</v>
      </c>
      <c r="L7" s="177">
        <v>4.608294930875576E-3</v>
      </c>
      <c r="M7" s="178">
        <v>0.83666061705989114</v>
      </c>
      <c r="N7" s="179">
        <v>7.6825664837484167E-2</v>
      </c>
      <c r="O7" s="177">
        <v>2.1052631578947368E-2</v>
      </c>
      <c r="P7" s="178">
        <v>0.5168539325842697</v>
      </c>
      <c r="Q7" s="179">
        <v>0.25744680851063828</v>
      </c>
      <c r="R7" s="177">
        <v>1.6920473773265651E-3</v>
      </c>
      <c r="S7" s="178">
        <v>0.49390919158361019</v>
      </c>
      <c r="T7" s="179">
        <v>2.6915113871635612E-2</v>
      </c>
      <c r="U7" s="178">
        <v>2.5773195876288659E-3</v>
      </c>
      <c r="V7" s="178">
        <v>0.51557093425605538</v>
      </c>
      <c r="W7" s="179">
        <v>0.16022727272727272</v>
      </c>
      <c r="X7" s="178">
        <v>0.12133891213389121</v>
      </c>
      <c r="Y7" s="178">
        <v>0.40339702760084928</v>
      </c>
      <c r="Z7" s="179">
        <v>3.048780487804878E-2</v>
      </c>
      <c r="AA7" s="79"/>
    </row>
    <row r="8" spans="1:40" x14ac:dyDescent="0.25">
      <c r="A8" s="209"/>
      <c r="B8" s="129" t="s">
        <v>530</v>
      </c>
      <c r="C8" s="125">
        <v>3.2883642495784147E-2</v>
      </c>
      <c r="D8" s="126">
        <v>7.3732718894009217E-2</v>
      </c>
      <c r="E8" s="127">
        <v>0.1321036889332004</v>
      </c>
      <c r="F8" s="125">
        <v>0.1860036832412523</v>
      </c>
      <c r="G8" s="126">
        <v>0.18024263431542462</v>
      </c>
      <c r="H8" s="127">
        <v>0.21578612348822407</v>
      </c>
      <c r="I8" s="125">
        <v>0.21556122448979592</v>
      </c>
      <c r="J8" s="126">
        <v>9.062075215224287E-2</v>
      </c>
      <c r="K8" s="127">
        <v>0.2208067940552017</v>
      </c>
      <c r="L8" s="125">
        <v>0.11405529953917051</v>
      </c>
      <c r="M8" s="126">
        <v>5.4446460980036296E-3</v>
      </c>
      <c r="N8" s="127">
        <v>0.3520472773322077</v>
      </c>
      <c r="O8" s="125">
        <v>0.14736842105263157</v>
      </c>
      <c r="P8" s="126">
        <v>8.4269662921348312E-2</v>
      </c>
      <c r="Q8" s="127">
        <v>0.17446808510638298</v>
      </c>
      <c r="R8" s="125">
        <v>3.7225042301184431E-2</v>
      </c>
      <c r="S8" s="126">
        <v>8.5271317829457363E-2</v>
      </c>
      <c r="T8" s="127">
        <v>0.21877156659765357</v>
      </c>
      <c r="U8" s="126">
        <v>9.7938144329896906E-2</v>
      </c>
      <c r="V8" s="126">
        <v>0.14186851211072665</v>
      </c>
      <c r="W8" s="127">
        <v>0.26250000000000001</v>
      </c>
      <c r="X8" s="126">
        <v>0.17573221757322174</v>
      </c>
      <c r="Y8" s="126">
        <v>7.2186836518046707E-2</v>
      </c>
      <c r="Z8" s="127">
        <v>0.6237446197991392</v>
      </c>
      <c r="AA8" s="79"/>
    </row>
    <row r="9" spans="1:40" x14ac:dyDescent="0.25">
      <c r="A9" s="209"/>
      <c r="B9" s="113" t="s">
        <v>539</v>
      </c>
      <c r="C9" s="177">
        <v>0.12984822934232715</v>
      </c>
      <c r="D9" s="178">
        <v>0.21658986175115208</v>
      </c>
      <c r="E9" s="179">
        <v>0.24925224327018944</v>
      </c>
      <c r="F9" s="177">
        <v>7.550644567219153E-2</v>
      </c>
      <c r="G9" s="178">
        <v>0.18197573656845753</v>
      </c>
      <c r="H9" s="179">
        <v>4.4557606619987271E-3</v>
      </c>
      <c r="I9" s="177">
        <v>6.25E-2</v>
      </c>
      <c r="J9" s="178">
        <v>0.21884911644766653</v>
      </c>
      <c r="K9" s="179">
        <v>0.50371549893842893</v>
      </c>
      <c r="L9" s="177">
        <v>0.10483870967741936</v>
      </c>
      <c r="M9" s="178">
        <v>5.6261343012704176E-2</v>
      </c>
      <c r="N9" s="179">
        <v>2.1528070915998312E-2</v>
      </c>
      <c r="O9" s="177">
        <v>0.11929824561403508</v>
      </c>
      <c r="P9" s="178">
        <v>8.4269662921348312E-3</v>
      </c>
      <c r="Q9" s="179">
        <v>1.4893617021276596E-2</v>
      </c>
      <c r="R9" s="177">
        <v>5.2453468697123522E-2</v>
      </c>
      <c r="S9" s="178">
        <v>1.9933554817275746E-2</v>
      </c>
      <c r="T9" s="179">
        <v>0.15873015873015872</v>
      </c>
      <c r="U9" s="178">
        <v>0.18556701030927836</v>
      </c>
      <c r="V9" s="178">
        <v>0.11534025374855825</v>
      </c>
      <c r="W9" s="179">
        <v>5.2272727272727269E-2</v>
      </c>
      <c r="X9" s="178">
        <v>6.2761506276150625E-2</v>
      </c>
      <c r="Y9" s="178">
        <v>0.18046709129511676</v>
      </c>
      <c r="Z9" s="179">
        <v>8.3213773314203723E-2</v>
      </c>
      <c r="AA9" s="79"/>
    </row>
    <row r="10" spans="1:40" x14ac:dyDescent="0.25">
      <c r="A10" s="209"/>
      <c r="B10" s="129" t="s">
        <v>534</v>
      </c>
      <c r="C10" s="125">
        <v>5.4806070826306915E-3</v>
      </c>
      <c r="D10" s="126">
        <v>5.5299539170506912E-3</v>
      </c>
      <c r="E10" s="127">
        <v>1.5952143569292122E-2</v>
      </c>
      <c r="F10" s="125">
        <v>4.2357274401473299E-2</v>
      </c>
      <c r="G10" s="126">
        <v>6.0658578856152515E-2</v>
      </c>
      <c r="H10" s="127">
        <v>1.0821133036282623E-2</v>
      </c>
      <c r="I10" s="125">
        <v>1.6581632653061226E-2</v>
      </c>
      <c r="J10" s="126">
        <v>5.4372451291345722E-3</v>
      </c>
      <c r="K10" s="127">
        <v>1.0615711252653928E-3</v>
      </c>
      <c r="L10" s="125">
        <v>1.7281105990783412E-2</v>
      </c>
      <c r="M10" s="126">
        <v>1.2704174228675136E-2</v>
      </c>
      <c r="N10" s="127">
        <v>1.2663571127057829E-3</v>
      </c>
      <c r="O10" s="125">
        <v>3.1578947368421054E-2</v>
      </c>
      <c r="P10" s="126">
        <v>8.4269662921348312E-3</v>
      </c>
      <c r="Q10" s="127">
        <v>8.5106382978723406E-3</v>
      </c>
      <c r="R10" s="125">
        <v>8.4602368866328254E-4</v>
      </c>
      <c r="S10" s="126">
        <v>4.4296788482834993E-3</v>
      </c>
      <c r="T10" s="127">
        <v>4.830917874396135E-3</v>
      </c>
      <c r="U10" s="126">
        <v>5.1546391752577319E-3</v>
      </c>
      <c r="V10" s="126">
        <v>1.845444059976932E-2</v>
      </c>
      <c r="W10" s="127">
        <v>2.840909090909091E-3</v>
      </c>
      <c r="X10" s="126">
        <v>6.2761506276150627E-3</v>
      </c>
      <c r="Y10" s="126">
        <v>6.369426751592357E-3</v>
      </c>
      <c r="Z10" s="127">
        <v>7.173601147776184E-4</v>
      </c>
      <c r="AA10" s="79"/>
    </row>
    <row r="11" spans="1:40" x14ac:dyDescent="0.25">
      <c r="A11" s="209"/>
      <c r="B11" s="113" t="s">
        <v>541</v>
      </c>
      <c r="C11" s="177">
        <v>5.5227655986509278E-2</v>
      </c>
      <c r="D11" s="178">
        <v>0.22258064516129034</v>
      </c>
      <c r="E11" s="179">
        <v>5.1345962113659022E-2</v>
      </c>
      <c r="F11" s="177">
        <v>8.1031307550644568E-2</v>
      </c>
      <c r="G11" s="178">
        <v>1.0398613518197574E-2</v>
      </c>
      <c r="H11" s="179">
        <v>1.0821133036282623E-2</v>
      </c>
      <c r="I11" s="177">
        <v>0.12372448979591837</v>
      </c>
      <c r="J11" s="178">
        <v>2.401449932034436E-2</v>
      </c>
      <c r="K11" s="179">
        <v>7.4840764331210188E-2</v>
      </c>
      <c r="L11" s="177">
        <v>0.21889400921658986</v>
      </c>
      <c r="M11" s="178">
        <v>1.8148820326678765E-3</v>
      </c>
      <c r="N11" s="179">
        <v>0.2317433516251583</v>
      </c>
      <c r="O11" s="177">
        <v>0</v>
      </c>
      <c r="P11" s="178">
        <v>0.11235955056179775</v>
      </c>
      <c r="Q11" s="179">
        <v>1.9148936170212766E-2</v>
      </c>
      <c r="R11" s="177">
        <v>0.22758037225042302</v>
      </c>
      <c r="S11" s="178">
        <v>0.19933554817275748</v>
      </c>
      <c r="T11" s="179">
        <v>0.18426501035196688</v>
      </c>
      <c r="U11" s="178">
        <v>9.6649484536082478E-2</v>
      </c>
      <c r="V11" s="178">
        <v>1.384083044982699E-2</v>
      </c>
      <c r="W11" s="179">
        <v>3.465909090909091E-2</v>
      </c>
      <c r="X11" s="178">
        <v>3.9748953974895397E-2</v>
      </c>
      <c r="Y11" s="178">
        <v>0.11040339702760085</v>
      </c>
      <c r="Z11" s="179">
        <v>4.9856527977044478E-2</v>
      </c>
      <c r="AA11" s="79"/>
    </row>
    <row r="12" spans="1:40" x14ac:dyDescent="0.25">
      <c r="A12" s="209"/>
      <c r="B12" s="129" t="s">
        <v>532</v>
      </c>
      <c r="C12" s="125">
        <v>2.1079258010118043E-3</v>
      </c>
      <c r="D12" s="126">
        <v>1.3824884792626729E-2</v>
      </c>
      <c r="E12" s="127">
        <v>9.9700897308075765E-4</v>
      </c>
      <c r="F12" s="125">
        <v>9.2081031307550652E-3</v>
      </c>
      <c r="G12" s="126">
        <v>2.7729636048526862E-2</v>
      </c>
      <c r="H12" s="127">
        <v>7.6384468491406746E-3</v>
      </c>
      <c r="I12" s="125">
        <v>1.7857142857142856E-2</v>
      </c>
      <c r="J12" s="126">
        <v>1.2686905301314002E-2</v>
      </c>
      <c r="K12" s="127">
        <v>3.5031847133757961E-2</v>
      </c>
      <c r="L12" s="125">
        <v>9.2165898617511521E-3</v>
      </c>
      <c r="M12" s="126">
        <v>2.1778584392014518E-2</v>
      </c>
      <c r="N12" s="127">
        <v>5.4875474883917261E-3</v>
      </c>
      <c r="O12" s="125">
        <v>1.0526315789473684E-2</v>
      </c>
      <c r="P12" s="126">
        <v>1.6853932584269662E-2</v>
      </c>
      <c r="Q12" s="127">
        <v>6.382978723404255E-3</v>
      </c>
      <c r="R12" s="125">
        <v>0</v>
      </c>
      <c r="S12" s="126">
        <v>0</v>
      </c>
      <c r="T12" s="127">
        <v>9.6618357487922701E-3</v>
      </c>
      <c r="U12" s="126">
        <v>1.0309278350515464E-2</v>
      </c>
      <c r="V12" s="126">
        <v>1.1534025374855825E-2</v>
      </c>
      <c r="W12" s="127">
        <v>1.7045454545454545E-3</v>
      </c>
      <c r="X12" s="126">
        <v>2.0920502092050208E-2</v>
      </c>
      <c r="Y12" s="126">
        <v>2.5477707006369428E-2</v>
      </c>
      <c r="Z12" s="127">
        <v>1.0401721664275465E-2</v>
      </c>
      <c r="AA12" s="79"/>
    </row>
    <row r="13" spans="1:40" x14ac:dyDescent="0.25">
      <c r="A13" s="209"/>
      <c r="B13" s="113" t="s">
        <v>768</v>
      </c>
      <c r="C13" s="177">
        <v>0.11340640809443507</v>
      </c>
      <c r="D13" s="178">
        <v>1.7972350230414748E-2</v>
      </c>
      <c r="E13" s="179">
        <v>0</v>
      </c>
      <c r="F13" s="177">
        <v>0.23388581952117865</v>
      </c>
      <c r="G13" s="178">
        <v>2.9462738301559793E-2</v>
      </c>
      <c r="H13" s="179">
        <v>1.1457670273711012E-2</v>
      </c>
      <c r="I13" s="177">
        <v>0.33163265306122447</v>
      </c>
      <c r="J13" s="178">
        <v>4.5310376076121433E-4</v>
      </c>
      <c r="K13" s="179">
        <v>0</v>
      </c>
      <c r="L13" s="177">
        <v>0.29377880184331795</v>
      </c>
      <c r="M13" s="178">
        <v>4.7186932849364795E-2</v>
      </c>
      <c r="N13" s="179">
        <v>0.13001266357112706</v>
      </c>
      <c r="O13" s="177">
        <v>5.6140350877192984E-2</v>
      </c>
      <c r="P13" s="178">
        <v>8.4269662921348312E-3</v>
      </c>
      <c r="Q13" s="179">
        <v>0.13617021276595745</v>
      </c>
      <c r="R13" s="177">
        <v>0.28003384094754652</v>
      </c>
      <c r="S13" s="178">
        <v>8.8593576965669985E-3</v>
      </c>
      <c r="T13" s="179">
        <v>0.18426501035196688</v>
      </c>
      <c r="U13" s="178">
        <v>0.48969072164948452</v>
      </c>
      <c r="V13" s="178">
        <v>1.6147635524798153E-2</v>
      </c>
      <c r="W13" s="179">
        <v>0.30397727272727271</v>
      </c>
      <c r="X13" s="178">
        <v>0.27615062761506276</v>
      </c>
      <c r="Y13" s="178">
        <v>0.1316348195329087</v>
      </c>
      <c r="Z13" s="179">
        <v>3.9813486370157816E-2</v>
      </c>
      <c r="AA13" s="79"/>
    </row>
    <row r="14" spans="1:40" x14ac:dyDescent="0.25">
      <c r="A14" s="209"/>
      <c r="B14" s="129" t="s">
        <v>772</v>
      </c>
      <c r="C14" s="125">
        <v>5.1011804384485666E-2</v>
      </c>
      <c r="D14" s="126">
        <v>1.1520737327188941E-2</v>
      </c>
      <c r="E14" s="127">
        <v>4.0378863409770691E-2</v>
      </c>
      <c r="F14" s="125">
        <v>0.11970534069981584</v>
      </c>
      <c r="G14" s="126">
        <v>9.8786828422876949E-2</v>
      </c>
      <c r="H14" s="127">
        <v>2.6734563971992361E-2</v>
      </c>
      <c r="I14" s="125">
        <v>4.7193877551020405E-2</v>
      </c>
      <c r="J14" s="126">
        <v>9.0620752152242867E-4</v>
      </c>
      <c r="K14" s="127">
        <v>6.369426751592357E-3</v>
      </c>
      <c r="L14" s="125">
        <v>3.8018433179723504E-2</v>
      </c>
      <c r="M14" s="126">
        <v>1.8148820326678765E-3</v>
      </c>
      <c r="N14" s="127">
        <v>0</v>
      </c>
      <c r="O14" s="125">
        <v>0.15438596491228071</v>
      </c>
      <c r="P14" s="126">
        <v>8.4269662921348312E-3</v>
      </c>
      <c r="Q14" s="127">
        <v>5.9574468085106386E-2</v>
      </c>
      <c r="R14" s="125">
        <v>1.015228426395939E-2</v>
      </c>
      <c r="S14" s="126">
        <v>0</v>
      </c>
      <c r="T14" s="127">
        <v>2.9675638371290544E-2</v>
      </c>
      <c r="U14" s="126">
        <v>7.4742268041237112E-2</v>
      </c>
      <c r="V14" s="126">
        <v>5.7670126874279125E-3</v>
      </c>
      <c r="W14" s="127">
        <v>3.3522727272727273E-2</v>
      </c>
      <c r="X14" s="126">
        <v>9.832635983263599E-2</v>
      </c>
      <c r="Y14" s="126">
        <v>2.1231422505307855E-3</v>
      </c>
      <c r="Z14" s="127">
        <v>2.7618364418938307E-2</v>
      </c>
      <c r="AA14" s="79"/>
    </row>
    <row r="15" spans="1:40" x14ac:dyDescent="0.25">
      <c r="A15" s="209"/>
      <c r="B15" s="113" t="s">
        <v>555</v>
      </c>
      <c r="C15" s="177">
        <v>7.2934232715008429E-2</v>
      </c>
      <c r="D15" s="178">
        <v>2.304147465437788E-3</v>
      </c>
      <c r="E15" s="179">
        <v>2.6420737786640079E-2</v>
      </c>
      <c r="F15" s="177">
        <v>2.5782688766114181E-2</v>
      </c>
      <c r="G15" s="178">
        <v>1.7331022530329288E-3</v>
      </c>
      <c r="H15" s="179">
        <v>4.9013367281985999E-2</v>
      </c>
      <c r="I15" s="177">
        <v>3.826530612244898E-2</v>
      </c>
      <c r="J15" s="178">
        <v>7.7027639329406436E-3</v>
      </c>
      <c r="K15" s="179">
        <v>1.2738853503184714E-2</v>
      </c>
      <c r="L15" s="177">
        <v>1.3824884792626729E-2</v>
      </c>
      <c r="M15" s="178">
        <v>0</v>
      </c>
      <c r="N15" s="179">
        <v>3.7146475306036306E-2</v>
      </c>
      <c r="O15" s="177">
        <v>0</v>
      </c>
      <c r="P15" s="178">
        <v>2.8089887640449437E-3</v>
      </c>
      <c r="Q15" s="179">
        <v>4.4680851063829789E-2</v>
      </c>
      <c r="R15" s="177">
        <v>1.5228426395939087E-2</v>
      </c>
      <c r="S15" s="178">
        <v>2.2148394241417496E-3</v>
      </c>
      <c r="T15" s="179">
        <v>4.0027605244996552E-2</v>
      </c>
      <c r="U15" s="178">
        <v>5.1546391752577319E-3</v>
      </c>
      <c r="V15" s="178">
        <v>6.920415224913495E-3</v>
      </c>
      <c r="W15" s="179">
        <v>1.8749999999999999E-2</v>
      </c>
      <c r="X15" s="178">
        <v>1.4644351464435146E-2</v>
      </c>
      <c r="Y15" s="178">
        <v>2.1231422505307855E-3</v>
      </c>
      <c r="Z15" s="179">
        <v>9.6843615494978472E-3</v>
      </c>
      <c r="AA15" s="79"/>
    </row>
    <row r="16" spans="1:40" x14ac:dyDescent="0.25">
      <c r="A16" s="209"/>
      <c r="B16" s="129" t="s">
        <v>543</v>
      </c>
      <c r="C16" s="125">
        <v>0</v>
      </c>
      <c r="D16" s="126">
        <v>2.304147465437788E-3</v>
      </c>
      <c r="E16" s="127">
        <v>6.0319042871385842E-2</v>
      </c>
      <c r="F16" s="125">
        <v>2.5782688766114181E-2</v>
      </c>
      <c r="G16" s="126">
        <v>3.292894280762565E-2</v>
      </c>
      <c r="H16" s="127">
        <v>0.33354551241247615</v>
      </c>
      <c r="I16" s="125">
        <v>2.5510204081632651E-3</v>
      </c>
      <c r="J16" s="126">
        <v>0.11644766651563208</v>
      </c>
      <c r="K16" s="127">
        <v>4.7770700636942673E-3</v>
      </c>
      <c r="L16" s="125">
        <v>1.0368663594470046E-2</v>
      </c>
      <c r="M16" s="126">
        <v>0</v>
      </c>
      <c r="N16" s="127">
        <v>3.4613761080624736E-2</v>
      </c>
      <c r="O16" s="125">
        <v>1.7543859649122806E-2</v>
      </c>
      <c r="P16" s="126">
        <v>5.6179775280898875E-2</v>
      </c>
      <c r="Q16" s="127">
        <v>6.1702127659574467E-2</v>
      </c>
      <c r="R16" s="125">
        <v>3.3840947546531302E-3</v>
      </c>
      <c r="S16" s="126">
        <v>1.1074197120708749E-2</v>
      </c>
      <c r="T16" s="127">
        <v>5.521048999309869E-3</v>
      </c>
      <c r="U16" s="126">
        <v>2.5773195876288659E-3</v>
      </c>
      <c r="V16" s="126">
        <v>6.920415224913495E-3</v>
      </c>
      <c r="W16" s="127">
        <v>1.7045454545454545E-3</v>
      </c>
      <c r="X16" s="126">
        <v>4.1841004184100415E-3</v>
      </c>
      <c r="Y16" s="126">
        <v>2.5477707006369428E-2</v>
      </c>
      <c r="Z16" s="127">
        <v>3.9454806312769007E-2</v>
      </c>
      <c r="AA16" s="79"/>
    </row>
    <row r="17" spans="1:27" x14ac:dyDescent="0.25">
      <c r="A17" s="209"/>
      <c r="B17" s="113" t="s">
        <v>562</v>
      </c>
      <c r="C17" s="177">
        <v>5.902192242833052E-3</v>
      </c>
      <c r="D17" s="178">
        <v>1.8433179723502304E-3</v>
      </c>
      <c r="E17" s="179">
        <v>1.9441674975074777E-2</v>
      </c>
      <c r="F17" s="177">
        <v>7.3664825046040518E-3</v>
      </c>
      <c r="G17" s="178">
        <v>3.4662045060658577E-3</v>
      </c>
      <c r="H17" s="179">
        <v>0</v>
      </c>
      <c r="I17" s="177">
        <v>2.5510204081632651E-3</v>
      </c>
      <c r="J17" s="178">
        <v>4.5310376076121433E-4</v>
      </c>
      <c r="K17" s="179">
        <v>5.3078556263269636E-3</v>
      </c>
      <c r="L17" s="177">
        <v>3.4562211981566822E-3</v>
      </c>
      <c r="M17" s="178">
        <v>1.8148820326678765E-3</v>
      </c>
      <c r="N17" s="179">
        <v>2.7015618404390037E-2</v>
      </c>
      <c r="O17" s="177">
        <v>3.5087719298245615E-3</v>
      </c>
      <c r="P17" s="178">
        <v>2.8089887640449437E-3</v>
      </c>
      <c r="Q17" s="179">
        <v>4.2553191489361703E-3</v>
      </c>
      <c r="R17" s="177">
        <v>2.5380710659898475E-3</v>
      </c>
      <c r="S17" s="178">
        <v>0</v>
      </c>
      <c r="T17" s="179">
        <v>2.9675638371290544E-2</v>
      </c>
      <c r="U17" s="178">
        <v>1.288659793814433E-3</v>
      </c>
      <c r="V17" s="178">
        <v>0</v>
      </c>
      <c r="W17" s="179">
        <v>3.465909090909091E-2</v>
      </c>
      <c r="X17" s="178">
        <v>4.1841004184100415E-3</v>
      </c>
      <c r="Y17" s="178">
        <v>0</v>
      </c>
      <c r="Z17" s="179">
        <v>4.4476327116212341E-2</v>
      </c>
      <c r="AA17" s="79"/>
    </row>
    <row r="18" spans="1:27" x14ac:dyDescent="0.25">
      <c r="A18" s="209"/>
      <c r="B18" s="129" t="s">
        <v>771</v>
      </c>
      <c r="C18" s="125">
        <v>1.2647554806070826E-3</v>
      </c>
      <c r="D18" s="126">
        <v>4.608294930875576E-4</v>
      </c>
      <c r="E18" s="127">
        <v>1.4955134596211367E-3</v>
      </c>
      <c r="F18" s="125">
        <v>0</v>
      </c>
      <c r="G18" s="126">
        <v>0</v>
      </c>
      <c r="H18" s="127">
        <v>2.546148949713558E-3</v>
      </c>
      <c r="I18" s="125">
        <v>1.2755102040816326E-3</v>
      </c>
      <c r="J18" s="126">
        <v>1.3593112822836431E-3</v>
      </c>
      <c r="K18" s="127">
        <v>1.0615711252653928E-3</v>
      </c>
      <c r="L18" s="125">
        <v>1.152073732718894E-3</v>
      </c>
      <c r="M18" s="126">
        <v>1.8148820326678765E-3</v>
      </c>
      <c r="N18" s="127">
        <v>8.4423807513718866E-4</v>
      </c>
      <c r="O18" s="125">
        <v>7.0175438596491229E-3</v>
      </c>
      <c r="P18" s="126">
        <v>0</v>
      </c>
      <c r="Q18" s="127">
        <v>1.9148936170212766E-2</v>
      </c>
      <c r="R18" s="125">
        <v>8.4602368866328254E-4</v>
      </c>
      <c r="S18" s="126">
        <v>1.1074197120708748E-3</v>
      </c>
      <c r="T18" s="127">
        <v>6.9013112491373362E-4</v>
      </c>
      <c r="U18" s="126">
        <v>7.7319587628865982E-3</v>
      </c>
      <c r="V18" s="126">
        <v>3.4602076124567475E-3</v>
      </c>
      <c r="W18" s="127">
        <v>5.6818181818181815E-4</v>
      </c>
      <c r="X18" s="126">
        <v>6.2761506276150627E-3</v>
      </c>
      <c r="Y18" s="126">
        <v>0</v>
      </c>
      <c r="Z18" s="127">
        <v>1.0760401721664275E-3</v>
      </c>
      <c r="AA18" s="79"/>
    </row>
    <row r="19" spans="1:27" x14ac:dyDescent="0.25">
      <c r="A19" s="209"/>
      <c r="B19" s="113" t="s">
        <v>545</v>
      </c>
      <c r="C19" s="177">
        <v>0.1475548060708263</v>
      </c>
      <c r="D19" s="178">
        <v>1.0138248847926268E-2</v>
      </c>
      <c r="E19" s="179">
        <v>6.5304087736789626E-2</v>
      </c>
      <c r="F19" s="177">
        <v>1.4732965009208104E-2</v>
      </c>
      <c r="G19" s="178">
        <v>2.4263431542461005E-2</v>
      </c>
      <c r="H19" s="179">
        <v>2.546148949713558E-3</v>
      </c>
      <c r="I19" s="177">
        <v>0</v>
      </c>
      <c r="J19" s="178">
        <v>0</v>
      </c>
      <c r="K19" s="179">
        <v>0</v>
      </c>
      <c r="L19" s="177">
        <v>0.10944700460829493</v>
      </c>
      <c r="M19" s="178">
        <v>0</v>
      </c>
      <c r="N19" s="179">
        <v>2.6593499366821444E-2</v>
      </c>
      <c r="O19" s="177">
        <v>2.1052631578947368E-2</v>
      </c>
      <c r="P19" s="178">
        <v>1.6853932584269662E-2</v>
      </c>
      <c r="Q19" s="179">
        <v>6.5957446808510636E-2</v>
      </c>
      <c r="R19" s="177">
        <v>0.35448392554991542</v>
      </c>
      <c r="S19" s="178">
        <v>9.7452934662236992E-2</v>
      </c>
      <c r="T19" s="179">
        <v>2.5534851621808144E-2</v>
      </c>
      <c r="U19" s="178">
        <v>1.1597938144329897E-2</v>
      </c>
      <c r="V19" s="178">
        <v>5.6516724336793542E-2</v>
      </c>
      <c r="W19" s="179">
        <v>3.5795454545454547E-2</v>
      </c>
      <c r="X19" s="178">
        <v>0.11715481171548117</v>
      </c>
      <c r="Y19" s="178">
        <v>8.4925690021231421E-3</v>
      </c>
      <c r="Z19" s="179">
        <v>1.4347202295552367E-2</v>
      </c>
      <c r="AA19" s="79"/>
    </row>
    <row r="20" spans="1:27" x14ac:dyDescent="0.25">
      <c r="A20" s="210"/>
      <c r="B20" s="129" t="s">
        <v>553</v>
      </c>
      <c r="C20" s="125">
        <v>0.35792580101180438</v>
      </c>
      <c r="D20" s="126">
        <v>0.36682027649769583</v>
      </c>
      <c r="E20" s="127">
        <v>2.2931206380857428E-2</v>
      </c>
      <c r="F20" s="125">
        <v>0.11786372007366483</v>
      </c>
      <c r="G20" s="126">
        <v>3.4662045060658577E-3</v>
      </c>
      <c r="H20" s="127">
        <v>0</v>
      </c>
      <c r="I20" s="125">
        <v>7.0153061224489791E-2</v>
      </c>
      <c r="J20" s="126">
        <v>1.8124150430448573E-3</v>
      </c>
      <c r="K20" s="127">
        <v>0</v>
      </c>
      <c r="L20" s="125">
        <v>4.1474654377880185E-2</v>
      </c>
      <c r="M20" s="126">
        <v>0</v>
      </c>
      <c r="N20" s="127">
        <v>5.0654284508231317E-3</v>
      </c>
      <c r="O20" s="125">
        <v>0.32631578947368423</v>
      </c>
      <c r="P20" s="126">
        <v>8.7078651685393263E-2</v>
      </c>
      <c r="Q20" s="127">
        <v>0</v>
      </c>
      <c r="R20" s="125">
        <v>1.0998307952622674E-2</v>
      </c>
      <c r="S20" s="126">
        <v>7.1982281284606861E-2</v>
      </c>
      <c r="T20" s="127">
        <v>4.140786749482402E-3</v>
      </c>
      <c r="U20" s="126">
        <v>3.8659793814432991E-3</v>
      </c>
      <c r="V20" s="126">
        <v>1.845444059976932E-2</v>
      </c>
      <c r="W20" s="127">
        <v>0</v>
      </c>
      <c r="X20" s="126">
        <v>0</v>
      </c>
      <c r="Y20" s="126">
        <v>6.369426751592357E-3</v>
      </c>
      <c r="Z20" s="127">
        <v>7.173601147776184E-4</v>
      </c>
      <c r="AA20" s="79"/>
    </row>
    <row r="21" spans="1:27" x14ac:dyDescent="0.25">
      <c r="A21" s="210"/>
      <c r="B21" s="113" t="s">
        <v>766</v>
      </c>
      <c r="C21" s="177">
        <v>4.2158516020236085E-4</v>
      </c>
      <c r="D21" s="178">
        <v>9.2165898617511521E-4</v>
      </c>
      <c r="E21" s="179">
        <v>0</v>
      </c>
      <c r="F21" s="177">
        <v>3.6832412523020259E-3</v>
      </c>
      <c r="G21" s="178">
        <v>0</v>
      </c>
      <c r="H21" s="179">
        <v>1.5913430935709738E-2</v>
      </c>
      <c r="I21" s="177">
        <v>1.2755102040816326E-3</v>
      </c>
      <c r="J21" s="178">
        <v>9.0620752152242867E-4</v>
      </c>
      <c r="K21" s="179">
        <v>5.3078556263269638E-4</v>
      </c>
      <c r="L21" s="177">
        <v>1.152073732718894E-3</v>
      </c>
      <c r="M21" s="178">
        <v>0</v>
      </c>
      <c r="N21" s="179">
        <v>1.6884761502743773E-3</v>
      </c>
      <c r="O21" s="177">
        <v>0</v>
      </c>
      <c r="P21" s="178">
        <v>2.8089887640449437E-3</v>
      </c>
      <c r="Q21" s="179">
        <v>2.1276595744680851E-3</v>
      </c>
      <c r="R21" s="177">
        <v>1.6920473773265651E-3</v>
      </c>
      <c r="S21" s="178">
        <v>0</v>
      </c>
      <c r="T21" s="179">
        <v>1.1732229123533472E-2</v>
      </c>
      <c r="U21" s="178">
        <v>0</v>
      </c>
      <c r="V21" s="178">
        <v>1.1534025374855825E-3</v>
      </c>
      <c r="W21" s="179">
        <v>6.8181818181818179E-3</v>
      </c>
      <c r="X21" s="178">
        <v>0</v>
      </c>
      <c r="Y21" s="178">
        <v>2.1231422505307855E-3</v>
      </c>
      <c r="Z21" s="179">
        <v>0</v>
      </c>
      <c r="AA21" s="79"/>
    </row>
    <row r="22" spans="1:27" x14ac:dyDescent="0.25">
      <c r="A22" s="210"/>
      <c r="B22" s="129" t="s">
        <v>567</v>
      </c>
      <c r="C22" s="125">
        <v>0</v>
      </c>
      <c r="D22" s="126">
        <v>1.3824884792626728E-3</v>
      </c>
      <c r="E22" s="127">
        <v>1.4955134596211367E-3</v>
      </c>
      <c r="F22" s="125">
        <v>5.5248618784530384E-3</v>
      </c>
      <c r="G22" s="126">
        <v>3.4662045060658577E-3</v>
      </c>
      <c r="H22" s="127">
        <v>2.546148949713558E-3</v>
      </c>
      <c r="I22" s="125">
        <v>2.5510204081632651E-3</v>
      </c>
      <c r="J22" s="126">
        <v>9.0620752152242867E-4</v>
      </c>
      <c r="K22" s="127">
        <v>1.0615711252653928E-3</v>
      </c>
      <c r="L22" s="125">
        <v>1.152073732718894E-3</v>
      </c>
      <c r="M22" s="126">
        <v>1.8148820326678765E-3</v>
      </c>
      <c r="N22" s="127">
        <v>0</v>
      </c>
      <c r="O22" s="125">
        <v>0</v>
      </c>
      <c r="P22" s="126">
        <v>1.9662921348314606E-2</v>
      </c>
      <c r="Q22" s="127">
        <v>0</v>
      </c>
      <c r="R22" s="125">
        <v>0</v>
      </c>
      <c r="S22" s="126">
        <v>0</v>
      </c>
      <c r="T22" s="127">
        <v>6.9013112491373362E-4</v>
      </c>
      <c r="U22" s="126">
        <v>0</v>
      </c>
      <c r="V22" s="126">
        <v>3.4602076124567475E-3</v>
      </c>
      <c r="W22" s="127">
        <v>5.6818181818181815E-4</v>
      </c>
      <c r="X22" s="126">
        <v>0</v>
      </c>
      <c r="Y22" s="126">
        <v>8.4925690021231421E-3</v>
      </c>
      <c r="Z22" s="127">
        <v>3.586800573888092E-4</v>
      </c>
      <c r="AA22" s="79"/>
    </row>
    <row r="23" spans="1:27" x14ac:dyDescent="0.25">
      <c r="A23" s="210"/>
      <c r="B23" s="113" t="s">
        <v>568</v>
      </c>
      <c r="C23" s="177">
        <v>1.5177065767284991E-2</v>
      </c>
      <c r="D23" s="178">
        <v>0</v>
      </c>
      <c r="E23" s="179">
        <v>1.2462612163509471E-2</v>
      </c>
      <c r="F23" s="177">
        <v>5.5248618784530384E-3</v>
      </c>
      <c r="G23" s="178">
        <v>1.2131715771230503E-2</v>
      </c>
      <c r="H23" s="179">
        <v>8.9115213239974542E-3</v>
      </c>
      <c r="I23" s="177">
        <v>3.8265306122448979E-3</v>
      </c>
      <c r="J23" s="178">
        <v>1.0421386497507928E-2</v>
      </c>
      <c r="K23" s="179">
        <v>5.3078556263269638E-4</v>
      </c>
      <c r="L23" s="177">
        <v>0</v>
      </c>
      <c r="M23" s="178">
        <v>0</v>
      </c>
      <c r="N23" s="179">
        <v>2.5327142254115659E-3</v>
      </c>
      <c r="O23" s="177">
        <v>3.5087719298245615E-3</v>
      </c>
      <c r="P23" s="178">
        <v>0</v>
      </c>
      <c r="Q23" s="179">
        <v>2.9787234042553193E-2</v>
      </c>
      <c r="R23" s="177">
        <v>0</v>
      </c>
      <c r="S23" s="178">
        <v>0</v>
      </c>
      <c r="T23" s="179">
        <v>5.521048999309869E-3</v>
      </c>
      <c r="U23" s="178">
        <v>1.288659793814433E-3</v>
      </c>
      <c r="V23" s="178">
        <v>0</v>
      </c>
      <c r="W23" s="179">
        <v>1.7045454545454545E-3</v>
      </c>
      <c r="X23" s="178">
        <v>2.0920502092050208E-2</v>
      </c>
      <c r="Y23" s="178">
        <v>0</v>
      </c>
      <c r="Z23" s="179">
        <v>1.9368723098995694E-2</v>
      </c>
      <c r="AA23" s="79"/>
    </row>
    <row r="24" spans="1:27" x14ac:dyDescent="0.25">
      <c r="A24" s="210"/>
      <c r="B24" s="129" t="s">
        <v>560</v>
      </c>
      <c r="C24" s="125">
        <v>0</v>
      </c>
      <c r="D24" s="126">
        <v>0</v>
      </c>
      <c r="E24" s="127">
        <v>8.4745762711864406E-3</v>
      </c>
      <c r="F24" s="125">
        <v>5.5248618784530384E-3</v>
      </c>
      <c r="G24" s="126">
        <v>0</v>
      </c>
      <c r="H24" s="127">
        <v>1.2094207511139401E-2</v>
      </c>
      <c r="I24" s="125">
        <v>1.4030612244897959E-2</v>
      </c>
      <c r="J24" s="126">
        <v>6.3434526506570008E-3</v>
      </c>
      <c r="K24" s="127">
        <v>3.1847133757961785E-3</v>
      </c>
      <c r="L24" s="125">
        <v>1.152073732718894E-3</v>
      </c>
      <c r="M24" s="126">
        <v>0</v>
      </c>
      <c r="N24" s="127">
        <v>3.3769523005487546E-3</v>
      </c>
      <c r="O24" s="125">
        <v>2.1052631578947368E-2</v>
      </c>
      <c r="P24" s="126">
        <v>0</v>
      </c>
      <c r="Q24" s="127">
        <v>5.3191489361702128E-2</v>
      </c>
      <c r="R24" s="125">
        <v>0</v>
      </c>
      <c r="S24" s="126">
        <v>0</v>
      </c>
      <c r="T24" s="127">
        <v>1.3802622498274672E-2</v>
      </c>
      <c r="U24" s="126">
        <v>0</v>
      </c>
      <c r="V24" s="126">
        <v>3.4602076124567475E-3</v>
      </c>
      <c r="W24" s="127">
        <v>1.7045454545454545E-3</v>
      </c>
      <c r="X24" s="126">
        <v>1.6736401673640166E-2</v>
      </c>
      <c r="Y24" s="126">
        <v>4.246284501061571E-3</v>
      </c>
      <c r="Z24" s="127">
        <v>2.152080344332855E-3</v>
      </c>
      <c r="AA24" s="79"/>
    </row>
    <row r="25" spans="1:27" x14ac:dyDescent="0.25">
      <c r="A25" s="211"/>
      <c r="B25" s="113" t="s">
        <v>559</v>
      </c>
      <c r="C25" s="177">
        <v>4.2158516020236085E-4</v>
      </c>
      <c r="D25" s="178">
        <v>0</v>
      </c>
      <c r="E25" s="179">
        <v>1.9940179461615153E-3</v>
      </c>
      <c r="F25" s="177">
        <v>1.841620626151013E-3</v>
      </c>
      <c r="G25" s="178">
        <v>1.5597920277296361E-2</v>
      </c>
      <c r="H25" s="179">
        <v>6.3653723742838958E-3</v>
      </c>
      <c r="I25" s="177">
        <v>0</v>
      </c>
      <c r="J25" s="178">
        <v>1.3593112822836431E-3</v>
      </c>
      <c r="K25" s="179">
        <v>5.3078556263269638E-4</v>
      </c>
      <c r="L25" s="177">
        <v>2.304147465437788E-3</v>
      </c>
      <c r="M25" s="178">
        <v>1.8148820326678765E-3</v>
      </c>
      <c r="N25" s="179">
        <v>1.6884761502743773E-3</v>
      </c>
      <c r="O25" s="177">
        <v>3.5087719298245615E-3</v>
      </c>
      <c r="P25" s="178">
        <v>0</v>
      </c>
      <c r="Q25" s="179">
        <v>4.2553191489361703E-3</v>
      </c>
      <c r="R25" s="177">
        <v>0</v>
      </c>
      <c r="S25" s="178">
        <v>0</v>
      </c>
      <c r="T25" s="179">
        <v>0</v>
      </c>
      <c r="U25" s="178">
        <v>0</v>
      </c>
      <c r="V25" s="178">
        <v>3.4602076124567475E-3</v>
      </c>
      <c r="W25" s="179">
        <v>5.6818181818181815E-4</v>
      </c>
      <c r="X25" s="178">
        <v>0</v>
      </c>
      <c r="Y25" s="178">
        <v>0</v>
      </c>
      <c r="Z25" s="179">
        <v>7.173601147776184E-4</v>
      </c>
      <c r="AA25" s="79"/>
    </row>
    <row r="26" spans="1:27" x14ac:dyDescent="0.25">
      <c r="A26" s="211"/>
      <c r="B26" s="129" t="s">
        <v>549</v>
      </c>
      <c r="C26" s="125">
        <v>2.1079258010118043E-3</v>
      </c>
      <c r="D26" s="126">
        <v>0</v>
      </c>
      <c r="E26" s="127">
        <v>2.6919242273180457E-2</v>
      </c>
      <c r="F26" s="125">
        <v>0</v>
      </c>
      <c r="G26" s="126">
        <v>1.7331022530329288E-3</v>
      </c>
      <c r="H26" s="127">
        <v>1.9096117122851686E-3</v>
      </c>
      <c r="I26" s="125">
        <v>1.5306122448979591E-2</v>
      </c>
      <c r="J26" s="126">
        <v>7.7027639329406436E-3</v>
      </c>
      <c r="K26" s="127">
        <v>4.7770700636942673E-3</v>
      </c>
      <c r="L26" s="125">
        <v>2.304147465437788E-3</v>
      </c>
      <c r="M26" s="126">
        <v>0</v>
      </c>
      <c r="N26" s="127">
        <v>7.598142676234698E-3</v>
      </c>
      <c r="O26" s="125">
        <v>1.7543859649122806E-2</v>
      </c>
      <c r="P26" s="126">
        <v>0</v>
      </c>
      <c r="Q26" s="127">
        <v>0</v>
      </c>
      <c r="R26" s="125">
        <v>0</v>
      </c>
      <c r="S26" s="126">
        <v>0</v>
      </c>
      <c r="T26" s="127">
        <v>3.9337474120082816E-2</v>
      </c>
      <c r="U26" s="126">
        <v>0</v>
      </c>
      <c r="V26" s="126">
        <v>4.61361014994233E-2</v>
      </c>
      <c r="W26" s="127">
        <v>1.3636363636363636E-2</v>
      </c>
      <c r="X26" s="126">
        <v>0</v>
      </c>
      <c r="Y26" s="126">
        <v>0</v>
      </c>
      <c r="Z26" s="127">
        <v>0</v>
      </c>
      <c r="AA26" s="79"/>
    </row>
    <row r="27" spans="1:27" x14ac:dyDescent="0.25">
      <c r="A27" s="211"/>
      <c r="B27" s="113" t="s">
        <v>765</v>
      </c>
      <c r="C27" s="177">
        <v>0</v>
      </c>
      <c r="D27" s="178">
        <v>0</v>
      </c>
      <c r="E27" s="179">
        <v>0</v>
      </c>
      <c r="F27" s="177">
        <v>1.841620626151013E-3</v>
      </c>
      <c r="G27" s="178">
        <v>0</v>
      </c>
      <c r="H27" s="179">
        <v>0</v>
      </c>
      <c r="I27" s="177">
        <v>0</v>
      </c>
      <c r="J27" s="178">
        <v>0</v>
      </c>
      <c r="K27" s="179">
        <v>0</v>
      </c>
      <c r="L27" s="177">
        <v>0</v>
      </c>
      <c r="M27" s="178">
        <v>0</v>
      </c>
      <c r="N27" s="179">
        <v>2.5327142254115659E-3</v>
      </c>
      <c r="O27" s="177">
        <v>0</v>
      </c>
      <c r="P27" s="178">
        <v>8.4269662921348312E-3</v>
      </c>
      <c r="Q27" s="179">
        <v>1.276595744680851E-2</v>
      </c>
      <c r="R27" s="177">
        <v>0</v>
      </c>
      <c r="S27" s="178">
        <v>2.2148394241417496E-3</v>
      </c>
      <c r="T27" s="179">
        <v>4.140786749482402E-3</v>
      </c>
      <c r="U27" s="178">
        <v>2.5773195876288659E-3</v>
      </c>
      <c r="V27" s="178">
        <v>3.4602076124567475E-3</v>
      </c>
      <c r="W27" s="179">
        <v>1.7045454545454545E-3</v>
      </c>
      <c r="X27" s="178">
        <v>2.0920502092050207E-3</v>
      </c>
      <c r="Y27" s="178">
        <v>6.369426751592357E-3</v>
      </c>
      <c r="Z27" s="179">
        <v>1.0760401721664275E-3</v>
      </c>
      <c r="AA27" s="79"/>
    </row>
    <row r="28" spans="1:27" x14ac:dyDescent="0.25">
      <c r="A28" s="211"/>
      <c r="B28" s="129" t="s">
        <v>770</v>
      </c>
      <c r="C28" s="125">
        <v>2.5295109612141651E-3</v>
      </c>
      <c r="D28" s="126">
        <v>2.304147465437788E-3</v>
      </c>
      <c r="E28" s="127">
        <v>0</v>
      </c>
      <c r="F28" s="125">
        <v>0</v>
      </c>
      <c r="G28" s="126">
        <v>0</v>
      </c>
      <c r="H28" s="127">
        <v>1.273074474856779E-3</v>
      </c>
      <c r="I28" s="125">
        <v>0</v>
      </c>
      <c r="J28" s="126">
        <v>0</v>
      </c>
      <c r="K28" s="127">
        <v>0</v>
      </c>
      <c r="L28" s="125">
        <v>0</v>
      </c>
      <c r="M28" s="126">
        <v>5.4446460980036296E-3</v>
      </c>
      <c r="N28" s="127">
        <v>0</v>
      </c>
      <c r="O28" s="125">
        <v>3.8596491228070177E-2</v>
      </c>
      <c r="P28" s="126">
        <v>3.6516853932584269E-2</v>
      </c>
      <c r="Q28" s="127">
        <v>2.1276595744680851E-3</v>
      </c>
      <c r="R28" s="125">
        <v>8.4602368866328254E-4</v>
      </c>
      <c r="S28" s="126">
        <v>0</v>
      </c>
      <c r="T28" s="127">
        <v>0</v>
      </c>
      <c r="U28" s="126">
        <v>0</v>
      </c>
      <c r="V28" s="126">
        <v>4.61361014994233E-3</v>
      </c>
      <c r="W28" s="127">
        <v>0</v>
      </c>
      <c r="X28" s="126">
        <v>2.0920502092050207E-3</v>
      </c>
      <c r="Y28" s="126">
        <v>4.246284501061571E-3</v>
      </c>
      <c r="Z28" s="127">
        <v>0</v>
      </c>
      <c r="AA28" s="79"/>
    </row>
    <row r="29" spans="1:27" x14ac:dyDescent="0.25">
      <c r="A29" s="211"/>
      <c r="B29" s="113" t="s">
        <v>564</v>
      </c>
      <c r="C29" s="177">
        <v>0</v>
      </c>
      <c r="D29" s="178">
        <v>0</v>
      </c>
      <c r="E29" s="179">
        <v>1.4955134596211367E-3</v>
      </c>
      <c r="F29" s="177">
        <v>3.6832412523020259E-3</v>
      </c>
      <c r="G29" s="178">
        <v>0</v>
      </c>
      <c r="H29" s="179">
        <v>6.3653723742838951E-4</v>
      </c>
      <c r="I29" s="177">
        <v>0</v>
      </c>
      <c r="J29" s="178">
        <v>0</v>
      </c>
      <c r="K29" s="179">
        <v>0</v>
      </c>
      <c r="L29" s="177">
        <v>0</v>
      </c>
      <c r="M29" s="178">
        <v>0</v>
      </c>
      <c r="N29" s="179">
        <v>4.2211903756859433E-4</v>
      </c>
      <c r="O29" s="177">
        <v>0</v>
      </c>
      <c r="P29" s="178">
        <v>0</v>
      </c>
      <c r="Q29" s="179">
        <v>2.1276595744680851E-3</v>
      </c>
      <c r="R29" s="177">
        <v>0</v>
      </c>
      <c r="S29" s="178">
        <v>0</v>
      </c>
      <c r="T29" s="179">
        <v>0</v>
      </c>
      <c r="U29" s="178">
        <v>0</v>
      </c>
      <c r="V29" s="178">
        <v>2.306805074971165E-3</v>
      </c>
      <c r="W29" s="179">
        <v>5.6818181818181815E-4</v>
      </c>
      <c r="X29" s="178">
        <v>8.368200836820083E-3</v>
      </c>
      <c r="Y29" s="178">
        <v>0</v>
      </c>
      <c r="Z29" s="179">
        <v>3.586800573888092E-4</v>
      </c>
      <c r="AA29" s="79"/>
    </row>
    <row r="30" spans="1:27" x14ac:dyDescent="0.25">
      <c r="A30" s="206"/>
      <c r="B30" s="129" t="s">
        <v>566</v>
      </c>
      <c r="C30" s="125">
        <v>0</v>
      </c>
      <c r="D30" s="126">
        <v>0</v>
      </c>
      <c r="E30" s="127">
        <v>0</v>
      </c>
      <c r="F30" s="125">
        <v>0</v>
      </c>
      <c r="G30" s="126">
        <v>0</v>
      </c>
      <c r="H30" s="127">
        <v>0</v>
      </c>
      <c r="I30" s="125">
        <v>0</v>
      </c>
      <c r="J30" s="126">
        <v>7.2496601721794294E-3</v>
      </c>
      <c r="K30" s="127">
        <v>0</v>
      </c>
      <c r="L30" s="125">
        <v>0</v>
      </c>
      <c r="M30" s="126">
        <v>3.629764065335753E-3</v>
      </c>
      <c r="N30" s="127">
        <v>1.2663571127057829E-3</v>
      </c>
      <c r="O30" s="125">
        <v>0</v>
      </c>
      <c r="P30" s="126">
        <v>0</v>
      </c>
      <c r="Q30" s="127">
        <v>0</v>
      </c>
      <c r="R30" s="125">
        <v>0</v>
      </c>
      <c r="S30" s="126">
        <v>1.1074197120708748E-3</v>
      </c>
      <c r="T30" s="127">
        <v>6.9013112491373362E-4</v>
      </c>
      <c r="U30" s="126">
        <v>1.288659793814433E-3</v>
      </c>
      <c r="V30" s="126">
        <v>0</v>
      </c>
      <c r="W30" s="127">
        <v>2.840909090909091E-3</v>
      </c>
      <c r="X30" s="126">
        <v>0</v>
      </c>
      <c r="Y30" s="126">
        <v>0</v>
      </c>
      <c r="Z30" s="127">
        <v>3.586800573888092E-4</v>
      </c>
      <c r="AA30" s="79"/>
    </row>
    <row r="31" spans="1:27" x14ac:dyDescent="0.25">
      <c r="A31" s="206"/>
      <c r="B31" s="113" t="s">
        <v>536</v>
      </c>
      <c r="C31" s="177">
        <v>0</v>
      </c>
      <c r="D31" s="178">
        <v>0</v>
      </c>
      <c r="E31" s="179">
        <v>0</v>
      </c>
      <c r="F31" s="177">
        <v>0</v>
      </c>
      <c r="G31" s="178">
        <v>0</v>
      </c>
      <c r="H31" s="179">
        <v>1.336728198599618E-2</v>
      </c>
      <c r="I31" s="177">
        <v>1.2755102040816326E-3</v>
      </c>
      <c r="J31" s="178">
        <v>0</v>
      </c>
      <c r="K31" s="179">
        <v>4.246284501061571E-3</v>
      </c>
      <c r="L31" s="177">
        <v>0</v>
      </c>
      <c r="M31" s="178">
        <v>0</v>
      </c>
      <c r="N31" s="179">
        <v>2.2372308991135501E-2</v>
      </c>
      <c r="O31" s="177">
        <v>0</v>
      </c>
      <c r="P31" s="178">
        <v>0</v>
      </c>
      <c r="Q31" s="179">
        <v>6.382978723404255E-3</v>
      </c>
      <c r="R31" s="177">
        <v>0</v>
      </c>
      <c r="S31" s="178">
        <v>0</v>
      </c>
      <c r="T31" s="179">
        <v>0</v>
      </c>
      <c r="U31" s="178">
        <v>0</v>
      </c>
      <c r="V31" s="178">
        <v>0</v>
      </c>
      <c r="W31" s="179">
        <v>2.1022727272727273E-2</v>
      </c>
      <c r="X31" s="178">
        <v>0</v>
      </c>
      <c r="Y31" s="178">
        <v>0</v>
      </c>
      <c r="Z31" s="179">
        <v>0</v>
      </c>
      <c r="AA31" s="79"/>
    </row>
    <row r="32" spans="1:27" x14ac:dyDescent="0.25">
      <c r="A32" s="206"/>
      <c r="B32" s="129" t="s">
        <v>764</v>
      </c>
      <c r="C32" s="125">
        <v>0</v>
      </c>
      <c r="D32" s="126">
        <v>0</v>
      </c>
      <c r="E32" s="127">
        <v>2.4925224327018943E-3</v>
      </c>
      <c r="F32" s="125">
        <v>1.841620626151013E-3</v>
      </c>
      <c r="G32" s="126">
        <v>0</v>
      </c>
      <c r="H32" s="127">
        <v>4.4557606619987271E-3</v>
      </c>
      <c r="I32" s="125">
        <v>1.2755102040816326E-3</v>
      </c>
      <c r="J32" s="126">
        <v>0</v>
      </c>
      <c r="K32" s="127">
        <v>0</v>
      </c>
      <c r="L32" s="125">
        <v>0</v>
      </c>
      <c r="M32" s="126">
        <v>0</v>
      </c>
      <c r="N32" s="127">
        <v>0</v>
      </c>
      <c r="O32" s="125">
        <v>0</v>
      </c>
      <c r="P32" s="126">
        <v>0</v>
      </c>
      <c r="Q32" s="127">
        <v>0</v>
      </c>
      <c r="R32" s="125">
        <v>0</v>
      </c>
      <c r="S32" s="126">
        <v>0</v>
      </c>
      <c r="T32" s="127">
        <v>1.3802622498274672E-3</v>
      </c>
      <c r="U32" s="126">
        <v>0</v>
      </c>
      <c r="V32" s="126">
        <v>0</v>
      </c>
      <c r="W32" s="127">
        <v>0</v>
      </c>
      <c r="X32" s="126">
        <v>0</v>
      </c>
      <c r="Y32" s="126">
        <v>0</v>
      </c>
      <c r="Z32" s="127">
        <v>0</v>
      </c>
      <c r="AA32" s="79"/>
    </row>
    <row r="33" spans="1:38" x14ac:dyDescent="0.25">
      <c r="A33" s="206"/>
      <c r="B33" s="113" t="s">
        <v>551</v>
      </c>
      <c r="C33" s="177">
        <v>0</v>
      </c>
      <c r="D33" s="178">
        <v>0</v>
      </c>
      <c r="E33" s="179">
        <v>9.9700897308075765E-4</v>
      </c>
      <c r="F33" s="177">
        <v>0</v>
      </c>
      <c r="G33" s="178">
        <v>0</v>
      </c>
      <c r="H33" s="179">
        <v>0</v>
      </c>
      <c r="I33" s="177">
        <v>0</v>
      </c>
      <c r="J33" s="178">
        <v>9.0620752152242856E-3</v>
      </c>
      <c r="K33" s="179">
        <v>0</v>
      </c>
      <c r="L33" s="177">
        <v>1.1520737327188941E-2</v>
      </c>
      <c r="M33" s="178">
        <v>0</v>
      </c>
      <c r="N33" s="179">
        <v>0</v>
      </c>
      <c r="O33" s="177">
        <v>0</v>
      </c>
      <c r="P33" s="178">
        <v>0</v>
      </c>
      <c r="Q33" s="179">
        <v>4.2553191489361703E-3</v>
      </c>
      <c r="R33" s="177">
        <v>0</v>
      </c>
      <c r="S33" s="178">
        <v>0</v>
      </c>
      <c r="T33" s="179">
        <v>0</v>
      </c>
      <c r="U33" s="178">
        <v>0</v>
      </c>
      <c r="V33" s="178">
        <v>0</v>
      </c>
      <c r="W33" s="179">
        <v>0</v>
      </c>
      <c r="X33" s="178">
        <v>0</v>
      </c>
      <c r="Y33" s="178">
        <v>0</v>
      </c>
      <c r="Z33" s="179">
        <v>0</v>
      </c>
      <c r="AA33" s="79"/>
    </row>
    <row r="34" spans="1:38" x14ac:dyDescent="0.25">
      <c r="A34" s="206"/>
      <c r="B34" s="129" t="s">
        <v>570</v>
      </c>
      <c r="C34" s="125">
        <v>0</v>
      </c>
      <c r="D34" s="126">
        <v>0</v>
      </c>
      <c r="E34" s="127">
        <v>1.4955134596211367E-3</v>
      </c>
      <c r="F34" s="125">
        <v>0</v>
      </c>
      <c r="G34" s="126">
        <v>0</v>
      </c>
      <c r="H34" s="127">
        <v>0</v>
      </c>
      <c r="I34" s="125">
        <v>1.2755102040816326E-3</v>
      </c>
      <c r="J34" s="126">
        <v>1.3593112822836431E-3</v>
      </c>
      <c r="K34" s="127">
        <v>0</v>
      </c>
      <c r="L34" s="125">
        <v>0</v>
      </c>
      <c r="M34" s="126">
        <v>0</v>
      </c>
      <c r="N34" s="127">
        <v>0</v>
      </c>
      <c r="O34" s="125">
        <v>0</v>
      </c>
      <c r="P34" s="126">
        <v>0</v>
      </c>
      <c r="Q34" s="127">
        <v>2.1276595744680851E-3</v>
      </c>
      <c r="R34" s="125">
        <v>0</v>
      </c>
      <c r="S34" s="126">
        <v>0</v>
      </c>
      <c r="T34" s="127">
        <v>0</v>
      </c>
      <c r="U34" s="126">
        <v>0</v>
      </c>
      <c r="V34" s="126">
        <v>0</v>
      </c>
      <c r="W34" s="127">
        <v>0</v>
      </c>
      <c r="X34" s="126">
        <v>0</v>
      </c>
      <c r="Y34" s="126">
        <v>0</v>
      </c>
      <c r="Z34" s="127">
        <v>0</v>
      </c>
      <c r="AA34" s="79"/>
    </row>
    <row r="35" spans="1:38" x14ac:dyDescent="0.25">
      <c r="A35" s="206"/>
      <c r="B35" s="129" t="s">
        <v>769</v>
      </c>
      <c r="C35" s="125">
        <v>0</v>
      </c>
      <c r="D35" s="126">
        <v>0</v>
      </c>
      <c r="E35" s="127">
        <v>0</v>
      </c>
      <c r="F35" s="125">
        <v>0</v>
      </c>
      <c r="G35" s="126">
        <v>0</v>
      </c>
      <c r="H35" s="127">
        <v>1.273074474856779E-3</v>
      </c>
      <c r="I35" s="125">
        <v>0</v>
      </c>
      <c r="J35" s="126">
        <v>0</v>
      </c>
      <c r="K35" s="127">
        <v>0</v>
      </c>
      <c r="L35" s="125">
        <v>0</v>
      </c>
      <c r="M35" s="126">
        <v>0</v>
      </c>
      <c r="N35" s="127">
        <v>0</v>
      </c>
      <c r="O35" s="125">
        <v>0</v>
      </c>
      <c r="P35" s="126">
        <v>0</v>
      </c>
      <c r="Q35" s="127">
        <v>8.5106382978723406E-3</v>
      </c>
      <c r="R35" s="125">
        <v>0</v>
      </c>
      <c r="S35" s="126">
        <v>1.1074197120708748E-3</v>
      </c>
      <c r="T35" s="127">
        <v>0</v>
      </c>
      <c r="U35" s="126">
        <v>0</v>
      </c>
      <c r="V35" s="126">
        <v>0</v>
      </c>
      <c r="W35" s="127">
        <v>0</v>
      </c>
      <c r="X35" s="126">
        <v>0</v>
      </c>
      <c r="Y35" s="126">
        <v>0</v>
      </c>
      <c r="Z35" s="127">
        <v>0</v>
      </c>
      <c r="AA35" s="79"/>
    </row>
    <row r="36" spans="1:38" ht="15" customHeight="1" x14ac:dyDescent="0.25">
      <c r="B36" s="129" t="s">
        <v>557</v>
      </c>
      <c r="C36" s="125">
        <v>0</v>
      </c>
      <c r="D36" s="126">
        <v>0</v>
      </c>
      <c r="E36" s="127">
        <v>2.9910269192422734E-3</v>
      </c>
      <c r="F36" s="125">
        <v>0</v>
      </c>
      <c r="G36" s="126">
        <v>0</v>
      </c>
      <c r="H36" s="127">
        <v>0</v>
      </c>
      <c r="I36" s="125">
        <v>0</v>
      </c>
      <c r="J36" s="126">
        <v>0</v>
      </c>
      <c r="K36" s="127">
        <v>0</v>
      </c>
      <c r="L36" s="125">
        <v>0</v>
      </c>
      <c r="M36" s="126">
        <v>0</v>
      </c>
      <c r="N36" s="127">
        <v>6.3317855635289149E-3</v>
      </c>
      <c r="O36" s="125">
        <v>0</v>
      </c>
      <c r="P36" s="126">
        <v>0</v>
      </c>
      <c r="Q36" s="127">
        <v>0</v>
      </c>
      <c r="R36" s="125">
        <v>0</v>
      </c>
      <c r="S36" s="126">
        <v>0</v>
      </c>
      <c r="T36" s="127">
        <v>0</v>
      </c>
      <c r="U36" s="126">
        <v>0</v>
      </c>
      <c r="V36" s="126">
        <v>0</v>
      </c>
      <c r="W36" s="127">
        <v>1.1363636363636363E-3</v>
      </c>
      <c r="X36" s="126">
        <v>0</v>
      </c>
      <c r="Y36" s="126">
        <v>0</v>
      </c>
      <c r="Z36" s="127">
        <v>0</v>
      </c>
      <c r="AB36" s="426" t="s">
        <v>1006</v>
      </c>
      <c r="AC36" s="426"/>
      <c r="AD36" s="426"/>
      <c r="AE36" s="426"/>
      <c r="AF36" s="426"/>
      <c r="AG36" s="426"/>
      <c r="AH36" s="426"/>
      <c r="AI36" s="426"/>
      <c r="AJ36" s="426"/>
      <c r="AK36" s="426"/>
      <c r="AL36" s="426"/>
    </row>
    <row r="37" spans="1:38" ht="15" customHeight="1" x14ac:dyDescent="0.25">
      <c r="B37" s="129" t="s">
        <v>537</v>
      </c>
      <c r="C37" s="125">
        <v>0</v>
      </c>
      <c r="D37" s="126">
        <v>0</v>
      </c>
      <c r="E37" s="127">
        <v>1.1964107676969093E-2</v>
      </c>
      <c r="F37" s="125">
        <v>0</v>
      </c>
      <c r="G37" s="126">
        <v>0</v>
      </c>
      <c r="H37" s="127">
        <v>0</v>
      </c>
      <c r="I37" s="125">
        <v>0</v>
      </c>
      <c r="J37" s="126">
        <v>0</v>
      </c>
      <c r="K37" s="127">
        <v>1.5923566878980893E-3</v>
      </c>
      <c r="L37" s="125">
        <v>0</v>
      </c>
      <c r="M37" s="126">
        <v>0</v>
      </c>
      <c r="N37" s="127">
        <v>0</v>
      </c>
      <c r="O37" s="125">
        <v>0</v>
      </c>
      <c r="P37" s="126">
        <v>0</v>
      </c>
      <c r="Q37" s="127">
        <v>0</v>
      </c>
      <c r="R37" s="125">
        <v>0</v>
      </c>
      <c r="S37" s="126">
        <v>0</v>
      </c>
      <c r="T37" s="127">
        <v>0</v>
      </c>
      <c r="U37" s="126">
        <v>0</v>
      </c>
      <c r="V37" s="126">
        <v>0</v>
      </c>
      <c r="W37" s="127">
        <v>0</v>
      </c>
      <c r="X37" s="126">
        <v>0</v>
      </c>
      <c r="Y37" s="126">
        <v>0</v>
      </c>
      <c r="Z37" s="127">
        <v>0</v>
      </c>
      <c r="AB37" s="426"/>
      <c r="AC37" s="426"/>
      <c r="AD37" s="426"/>
      <c r="AE37" s="426"/>
      <c r="AF37" s="426"/>
      <c r="AG37" s="426"/>
      <c r="AH37" s="426"/>
      <c r="AI37" s="426"/>
      <c r="AJ37" s="426"/>
      <c r="AK37" s="426"/>
      <c r="AL37" s="426"/>
    </row>
    <row r="38" spans="1:38" ht="15" customHeight="1" x14ac:dyDescent="0.25">
      <c r="B38" s="129" t="s">
        <v>767</v>
      </c>
      <c r="C38" s="125">
        <v>0</v>
      </c>
      <c r="D38" s="126">
        <v>0</v>
      </c>
      <c r="E38" s="127">
        <v>0</v>
      </c>
      <c r="F38" s="125">
        <v>0</v>
      </c>
      <c r="G38" s="126">
        <v>0</v>
      </c>
      <c r="H38" s="127">
        <v>0</v>
      </c>
      <c r="I38" s="125">
        <v>2.423469387755102E-2</v>
      </c>
      <c r="J38" s="126">
        <v>6.3434526506570008E-3</v>
      </c>
      <c r="K38" s="127">
        <v>0</v>
      </c>
      <c r="L38" s="125">
        <v>0</v>
      </c>
      <c r="M38" s="126">
        <v>0</v>
      </c>
      <c r="N38" s="127">
        <v>0</v>
      </c>
      <c r="O38" s="125">
        <v>0</v>
      </c>
      <c r="P38" s="126">
        <v>0</v>
      </c>
      <c r="Q38" s="127">
        <v>0</v>
      </c>
      <c r="R38" s="125">
        <v>0</v>
      </c>
      <c r="S38" s="126">
        <v>0</v>
      </c>
      <c r="T38" s="127">
        <v>0</v>
      </c>
      <c r="U38" s="126">
        <v>0</v>
      </c>
      <c r="V38" s="126">
        <v>0</v>
      </c>
      <c r="W38" s="127">
        <v>0</v>
      </c>
      <c r="X38" s="126">
        <v>0</v>
      </c>
      <c r="Y38" s="126">
        <v>0</v>
      </c>
      <c r="Z38" s="127">
        <v>0</v>
      </c>
      <c r="AB38" s="426"/>
      <c r="AC38" s="426"/>
      <c r="AD38" s="426"/>
      <c r="AE38" s="426"/>
      <c r="AF38" s="426"/>
      <c r="AG38" s="426"/>
      <c r="AH38" s="426"/>
      <c r="AI38" s="426"/>
      <c r="AJ38" s="426"/>
      <c r="AK38" s="426"/>
      <c r="AL38" s="426"/>
    </row>
    <row r="39" spans="1:38" ht="15" customHeight="1" x14ac:dyDescent="0.25">
      <c r="B39" s="129" t="s">
        <v>773</v>
      </c>
      <c r="C39" s="125">
        <v>0</v>
      </c>
      <c r="D39" s="126">
        <v>0</v>
      </c>
      <c r="E39" s="127">
        <v>0</v>
      </c>
      <c r="F39" s="125">
        <v>0</v>
      </c>
      <c r="G39" s="126">
        <v>0</v>
      </c>
      <c r="H39" s="127">
        <v>0</v>
      </c>
      <c r="I39" s="125">
        <v>0</v>
      </c>
      <c r="J39" s="126">
        <v>0</v>
      </c>
      <c r="K39" s="127">
        <v>0</v>
      </c>
      <c r="L39" s="125">
        <v>0</v>
      </c>
      <c r="M39" s="126">
        <v>0</v>
      </c>
      <c r="N39" s="127">
        <v>0</v>
      </c>
      <c r="O39" s="125">
        <v>0</v>
      </c>
      <c r="P39" s="126">
        <v>2.8089887640449437E-3</v>
      </c>
      <c r="Q39" s="127">
        <v>0</v>
      </c>
      <c r="R39" s="125">
        <v>0</v>
      </c>
      <c r="S39" s="126">
        <v>0</v>
      </c>
      <c r="T39" s="127">
        <v>0</v>
      </c>
      <c r="U39" s="126">
        <v>0</v>
      </c>
      <c r="V39" s="126">
        <v>0</v>
      </c>
      <c r="W39" s="127">
        <v>0</v>
      </c>
      <c r="X39" s="126">
        <v>2.0920502092050207E-3</v>
      </c>
      <c r="Y39" s="126">
        <v>0</v>
      </c>
      <c r="Z39" s="127">
        <v>0</v>
      </c>
      <c r="AB39" s="426"/>
      <c r="AC39" s="426"/>
      <c r="AD39" s="426"/>
      <c r="AE39" s="426"/>
      <c r="AF39" s="426"/>
      <c r="AG39" s="426"/>
      <c r="AH39" s="426"/>
      <c r="AI39" s="426"/>
      <c r="AJ39" s="426"/>
      <c r="AK39" s="426"/>
      <c r="AL39" s="426"/>
    </row>
    <row r="40" spans="1:38" x14ac:dyDescent="0.25">
      <c r="B40" s="129" t="s">
        <v>547</v>
      </c>
      <c r="C40" s="125">
        <v>0</v>
      </c>
      <c r="D40" s="126">
        <v>0</v>
      </c>
      <c r="E40" s="127">
        <v>0</v>
      </c>
      <c r="F40" s="125">
        <v>0</v>
      </c>
      <c r="G40" s="126">
        <v>0</v>
      </c>
      <c r="H40" s="127">
        <v>0</v>
      </c>
      <c r="I40" s="125">
        <v>0</v>
      </c>
      <c r="J40" s="126">
        <v>0</v>
      </c>
      <c r="K40" s="127">
        <v>1.326963906581741E-2</v>
      </c>
      <c r="L40" s="125">
        <v>0</v>
      </c>
      <c r="M40" s="126">
        <v>0</v>
      </c>
      <c r="N40" s="127">
        <v>0</v>
      </c>
      <c r="O40" s="125">
        <v>0</v>
      </c>
      <c r="P40" s="126">
        <v>0</v>
      </c>
      <c r="Q40" s="127">
        <v>0</v>
      </c>
      <c r="R40" s="125">
        <v>0</v>
      </c>
      <c r="S40" s="126">
        <v>0</v>
      </c>
      <c r="T40" s="127">
        <v>0</v>
      </c>
      <c r="U40" s="126">
        <v>0</v>
      </c>
      <c r="V40" s="126">
        <v>0</v>
      </c>
      <c r="W40" s="127">
        <v>3.9772727272727269E-3</v>
      </c>
      <c r="X40" s="126">
        <v>0</v>
      </c>
      <c r="Y40" s="126">
        <v>0</v>
      </c>
      <c r="Z40" s="127">
        <v>0</v>
      </c>
      <c r="AB40" s="426"/>
      <c r="AC40" s="426"/>
      <c r="AD40" s="426"/>
      <c r="AE40" s="426"/>
      <c r="AF40" s="426"/>
      <c r="AG40" s="426"/>
      <c r="AH40" s="426"/>
      <c r="AI40" s="426"/>
      <c r="AJ40" s="426"/>
      <c r="AK40" s="426"/>
      <c r="AL40" s="426"/>
    </row>
    <row r="41" spans="1:38" ht="16.5" customHeight="1" x14ac:dyDescent="0.25">
      <c r="B41" s="129" t="s">
        <v>572</v>
      </c>
      <c r="C41" s="125">
        <v>0</v>
      </c>
      <c r="D41" s="126">
        <v>0</v>
      </c>
      <c r="E41" s="127">
        <v>0</v>
      </c>
      <c r="F41" s="125">
        <v>0</v>
      </c>
      <c r="G41" s="126">
        <v>1.0398613518197574E-2</v>
      </c>
      <c r="H41" s="127">
        <v>0</v>
      </c>
      <c r="I41" s="125">
        <v>0</v>
      </c>
      <c r="J41" s="126">
        <v>0</v>
      </c>
      <c r="K41" s="127">
        <v>0</v>
      </c>
      <c r="L41" s="125">
        <v>0</v>
      </c>
      <c r="M41" s="126">
        <v>0</v>
      </c>
      <c r="N41" s="127">
        <v>0</v>
      </c>
      <c r="O41" s="125">
        <v>0</v>
      </c>
      <c r="P41" s="126">
        <v>0</v>
      </c>
      <c r="Q41" s="127">
        <v>0</v>
      </c>
      <c r="R41" s="125">
        <v>0</v>
      </c>
      <c r="S41" s="126">
        <v>0</v>
      </c>
      <c r="T41" s="127">
        <v>0</v>
      </c>
      <c r="U41" s="126">
        <v>0</v>
      </c>
      <c r="V41" s="126">
        <v>1.1534025374855825E-3</v>
      </c>
      <c r="W41" s="127">
        <v>0</v>
      </c>
      <c r="X41" s="126">
        <v>0</v>
      </c>
      <c r="Y41" s="126">
        <v>0</v>
      </c>
      <c r="Z41" s="127">
        <v>0</v>
      </c>
      <c r="AB41" s="426"/>
      <c r="AC41" s="426"/>
      <c r="AD41" s="426"/>
      <c r="AE41" s="426"/>
      <c r="AF41" s="426"/>
      <c r="AG41" s="426"/>
      <c r="AH41" s="426"/>
      <c r="AI41" s="426"/>
      <c r="AJ41" s="426"/>
      <c r="AK41" s="426"/>
      <c r="AL41" s="426"/>
    </row>
    <row r="42" spans="1:38" ht="15" customHeight="1" x14ac:dyDescent="0.25">
      <c r="B42" s="129" t="s">
        <v>774</v>
      </c>
      <c r="C42" s="125">
        <v>0</v>
      </c>
      <c r="D42" s="126">
        <v>0</v>
      </c>
      <c r="E42" s="127">
        <v>0</v>
      </c>
      <c r="F42" s="125">
        <v>0</v>
      </c>
      <c r="G42" s="126">
        <v>0</v>
      </c>
      <c r="H42" s="127">
        <v>0</v>
      </c>
      <c r="I42" s="125">
        <v>0</v>
      </c>
      <c r="J42" s="126">
        <v>0</v>
      </c>
      <c r="K42" s="127">
        <v>0</v>
      </c>
      <c r="L42" s="125">
        <v>0</v>
      </c>
      <c r="M42" s="126">
        <v>0</v>
      </c>
      <c r="N42" s="127">
        <v>0</v>
      </c>
      <c r="O42" s="125">
        <v>0</v>
      </c>
      <c r="P42" s="126">
        <v>0</v>
      </c>
      <c r="Q42" s="127">
        <v>0</v>
      </c>
      <c r="R42" s="125">
        <v>0</v>
      </c>
      <c r="S42" s="126">
        <v>0</v>
      </c>
      <c r="T42" s="127">
        <v>0</v>
      </c>
      <c r="U42" s="126">
        <v>0</v>
      </c>
      <c r="V42" s="126">
        <v>0</v>
      </c>
      <c r="W42" s="127">
        <v>5.6818181818181815E-4</v>
      </c>
      <c r="X42" s="126">
        <v>0</v>
      </c>
      <c r="Y42" s="126">
        <v>0</v>
      </c>
      <c r="Z42" s="127">
        <v>0</v>
      </c>
      <c r="AB42" s="426" t="s">
        <v>978</v>
      </c>
      <c r="AC42" s="426"/>
      <c r="AD42" s="426"/>
      <c r="AE42" s="426"/>
      <c r="AF42" s="426"/>
      <c r="AG42" s="426"/>
      <c r="AH42" s="426"/>
      <c r="AI42" s="426"/>
      <c r="AJ42" s="426"/>
      <c r="AK42" s="426"/>
      <c r="AL42" s="426"/>
    </row>
    <row r="43" spans="1:38" x14ac:dyDescent="0.25">
      <c r="B43" s="129" t="s">
        <v>775</v>
      </c>
      <c r="C43" s="125">
        <v>0</v>
      </c>
      <c r="D43" s="126">
        <v>0</v>
      </c>
      <c r="E43" s="127">
        <v>0</v>
      </c>
      <c r="F43" s="125">
        <v>0</v>
      </c>
      <c r="G43" s="126">
        <v>0</v>
      </c>
      <c r="H43" s="127">
        <v>0</v>
      </c>
      <c r="I43" s="125">
        <v>1.2755102040816326E-3</v>
      </c>
      <c r="J43" s="126">
        <v>0</v>
      </c>
      <c r="K43" s="127">
        <v>0</v>
      </c>
      <c r="L43" s="125">
        <v>0</v>
      </c>
      <c r="M43" s="126">
        <v>0</v>
      </c>
      <c r="N43" s="127">
        <v>0</v>
      </c>
      <c r="O43" s="125">
        <v>0</v>
      </c>
      <c r="P43" s="126">
        <v>0</v>
      </c>
      <c r="Q43" s="127">
        <v>0</v>
      </c>
      <c r="R43" s="125">
        <v>0</v>
      </c>
      <c r="S43" s="126">
        <v>0</v>
      </c>
      <c r="T43" s="127">
        <v>0</v>
      </c>
      <c r="U43" s="126">
        <v>0</v>
      </c>
      <c r="V43" s="126">
        <v>0</v>
      </c>
      <c r="W43" s="127">
        <v>0</v>
      </c>
      <c r="X43" s="126">
        <v>0</v>
      </c>
      <c r="Y43" s="126">
        <v>0</v>
      </c>
      <c r="Z43" s="127">
        <v>0</v>
      </c>
      <c r="AB43" s="426"/>
      <c r="AC43" s="426"/>
      <c r="AD43" s="426"/>
      <c r="AE43" s="426"/>
      <c r="AF43" s="426"/>
      <c r="AG43" s="426"/>
      <c r="AH43" s="426"/>
      <c r="AI43" s="426"/>
      <c r="AJ43" s="426"/>
      <c r="AK43" s="426"/>
      <c r="AL43" s="426"/>
    </row>
    <row r="44" spans="1:38" x14ac:dyDescent="0.25">
      <c r="B44" s="129" t="s">
        <v>776</v>
      </c>
      <c r="C44" s="125">
        <v>0</v>
      </c>
      <c r="D44" s="126">
        <v>1.3824884792626728E-3</v>
      </c>
      <c r="E44" s="127">
        <v>0</v>
      </c>
      <c r="F44" s="125">
        <v>0</v>
      </c>
      <c r="G44" s="126">
        <v>0</v>
      </c>
      <c r="H44" s="127">
        <v>0</v>
      </c>
      <c r="I44" s="125">
        <v>0</v>
      </c>
      <c r="J44" s="126">
        <v>0</v>
      </c>
      <c r="K44" s="127">
        <v>0</v>
      </c>
      <c r="L44" s="125">
        <v>0</v>
      </c>
      <c r="M44" s="126">
        <v>0</v>
      </c>
      <c r="N44" s="127">
        <v>0</v>
      </c>
      <c r="O44" s="125">
        <v>0</v>
      </c>
      <c r="P44" s="126">
        <v>0</v>
      </c>
      <c r="Q44" s="127">
        <v>0</v>
      </c>
      <c r="R44" s="125">
        <v>0</v>
      </c>
      <c r="S44" s="126">
        <v>0</v>
      </c>
      <c r="T44" s="127">
        <v>0</v>
      </c>
      <c r="U44" s="126">
        <v>0</v>
      </c>
      <c r="V44" s="126">
        <v>0</v>
      </c>
      <c r="W44" s="127">
        <v>0</v>
      </c>
      <c r="X44" s="126">
        <v>0</v>
      </c>
      <c r="Y44" s="126">
        <v>0</v>
      </c>
      <c r="Z44" s="127">
        <v>0</v>
      </c>
      <c r="AB44" s="426"/>
      <c r="AC44" s="426"/>
      <c r="AD44" s="426"/>
      <c r="AE44" s="426"/>
      <c r="AF44" s="426"/>
      <c r="AG44" s="426"/>
      <c r="AH44" s="426"/>
      <c r="AI44" s="426"/>
      <c r="AJ44" s="426"/>
      <c r="AK44" s="426"/>
      <c r="AL44" s="426"/>
    </row>
    <row r="45" spans="1:38" x14ac:dyDescent="0.25">
      <c r="B45" s="129" t="s">
        <v>777</v>
      </c>
      <c r="C45" s="125">
        <v>0</v>
      </c>
      <c r="D45" s="126">
        <v>0</v>
      </c>
      <c r="E45" s="127">
        <v>0</v>
      </c>
      <c r="F45" s="125">
        <v>3.6832412523020259E-3</v>
      </c>
      <c r="G45" s="126">
        <v>0</v>
      </c>
      <c r="H45" s="127">
        <v>0</v>
      </c>
      <c r="I45" s="125">
        <v>0</v>
      </c>
      <c r="J45" s="126">
        <v>0</v>
      </c>
      <c r="K45" s="127">
        <v>0</v>
      </c>
      <c r="L45" s="125">
        <v>0</v>
      </c>
      <c r="M45" s="126">
        <v>0</v>
      </c>
      <c r="N45" s="127">
        <v>0</v>
      </c>
      <c r="O45" s="125">
        <v>0</v>
      </c>
      <c r="P45" s="126">
        <v>0</v>
      </c>
      <c r="Q45" s="127">
        <v>0</v>
      </c>
      <c r="R45" s="125">
        <v>0</v>
      </c>
      <c r="S45" s="126">
        <v>0</v>
      </c>
      <c r="T45" s="127">
        <v>0</v>
      </c>
      <c r="U45" s="126">
        <v>0</v>
      </c>
      <c r="V45" s="126">
        <v>0</v>
      </c>
      <c r="W45" s="127">
        <v>0</v>
      </c>
      <c r="X45" s="126">
        <v>0</v>
      </c>
      <c r="Y45" s="126">
        <v>0</v>
      </c>
      <c r="Z45" s="127">
        <v>0</v>
      </c>
      <c r="AB45" s="283"/>
      <c r="AC45" s="283"/>
      <c r="AD45" s="283"/>
      <c r="AE45" s="283"/>
      <c r="AF45" s="283"/>
      <c r="AG45" s="283"/>
      <c r="AH45" s="283"/>
      <c r="AI45" s="283"/>
      <c r="AJ45" s="283"/>
      <c r="AK45" s="283"/>
      <c r="AL45" s="283"/>
    </row>
    <row r="46" spans="1:38" x14ac:dyDescent="0.25">
      <c r="B46" s="113" t="s">
        <v>806</v>
      </c>
      <c r="C46" s="180">
        <v>2372</v>
      </c>
      <c r="D46" s="181">
        <v>2170</v>
      </c>
      <c r="E46" s="182">
        <v>2006</v>
      </c>
      <c r="F46" s="180">
        <v>543</v>
      </c>
      <c r="G46" s="181">
        <v>577</v>
      </c>
      <c r="H46" s="182">
        <v>1571</v>
      </c>
      <c r="I46" s="180">
        <v>784</v>
      </c>
      <c r="J46" s="181">
        <v>2207</v>
      </c>
      <c r="K46" s="182">
        <v>1884</v>
      </c>
      <c r="L46" s="180">
        <v>868</v>
      </c>
      <c r="M46" s="181">
        <v>551</v>
      </c>
      <c r="N46" s="182">
        <v>2369</v>
      </c>
      <c r="O46" s="180">
        <v>285</v>
      </c>
      <c r="P46" s="181">
        <v>356</v>
      </c>
      <c r="Q46" s="182">
        <v>470</v>
      </c>
      <c r="R46" s="180">
        <v>1182</v>
      </c>
      <c r="S46" s="181">
        <v>903</v>
      </c>
      <c r="T46" s="182">
        <v>1449</v>
      </c>
      <c r="U46" s="181">
        <v>776</v>
      </c>
      <c r="V46" s="181">
        <v>867</v>
      </c>
      <c r="W46" s="182">
        <v>1760</v>
      </c>
      <c r="X46" s="181">
        <v>478</v>
      </c>
      <c r="Y46" s="181">
        <v>471</v>
      </c>
      <c r="Z46" s="182">
        <v>2788</v>
      </c>
      <c r="AB46" s="158"/>
      <c r="AC46" s="158"/>
      <c r="AD46" s="158"/>
      <c r="AE46" s="158"/>
      <c r="AF46" s="158"/>
      <c r="AG46" s="158"/>
      <c r="AH46" s="158"/>
      <c r="AI46" s="158"/>
      <c r="AJ46" s="158"/>
      <c r="AK46" s="158"/>
      <c r="AL46" s="158"/>
    </row>
    <row r="47" spans="1:38" ht="15" customHeight="1" x14ac:dyDescent="0.25">
      <c r="C47" s="80"/>
      <c r="D47" s="80"/>
      <c r="E47" s="80"/>
      <c r="F47" s="80"/>
      <c r="G47" s="80"/>
      <c r="H47" s="80"/>
      <c r="I47" s="80"/>
      <c r="J47" s="80"/>
      <c r="K47" s="80"/>
      <c r="L47" s="80"/>
      <c r="M47" s="80"/>
      <c r="N47" s="80"/>
    </row>
    <row r="48" spans="1:38" ht="15" customHeight="1" x14ac:dyDescent="0.25">
      <c r="C48" s="80"/>
      <c r="D48" s="80"/>
      <c r="E48" s="80"/>
      <c r="F48" s="80"/>
      <c r="G48" s="80"/>
      <c r="H48" s="80"/>
      <c r="I48" s="80"/>
      <c r="J48" s="80"/>
      <c r="K48" s="80"/>
      <c r="L48" s="80"/>
      <c r="M48" s="80"/>
      <c r="N48" s="80"/>
    </row>
    <row r="49" spans="2:39" ht="15" customHeight="1" x14ac:dyDescent="0.25">
      <c r="C49" s="80"/>
      <c r="D49" s="80"/>
      <c r="E49" s="80"/>
      <c r="F49" s="80"/>
      <c r="G49" s="80"/>
      <c r="H49" s="80"/>
      <c r="I49" s="80"/>
      <c r="J49" s="80"/>
      <c r="K49" s="80"/>
      <c r="L49" s="80"/>
      <c r="M49" s="80"/>
      <c r="N49" s="80"/>
    </row>
    <row r="50" spans="2:39" ht="15.75" customHeight="1" x14ac:dyDescent="0.25">
      <c r="C50" s="80"/>
      <c r="D50" s="80"/>
      <c r="E50" s="80"/>
      <c r="F50" s="80"/>
      <c r="G50" s="80"/>
      <c r="H50" s="80"/>
      <c r="I50" s="80"/>
      <c r="J50" s="80"/>
      <c r="K50" s="80"/>
      <c r="L50" s="80"/>
      <c r="M50" s="80"/>
      <c r="N50" s="80"/>
      <c r="AM50" s="157"/>
    </row>
    <row r="51" spans="2:39" x14ac:dyDescent="0.25">
      <c r="B51" s="20"/>
      <c r="C51" s="81"/>
      <c r="D51" s="81"/>
      <c r="E51" s="81"/>
      <c r="F51" s="81"/>
      <c r="G51" s="81"/>
      <c r="H51" s="81"/>
      <c r="I51" s="81"/>
      <c r="J51" s="81"/>
      <c r="K51" s="81"/>
      <c r="L51" s="81"/>
      <c r="M51" s="81"/>
      <c r="N51" s="81"/>
      <c r="AM51" s="157"/>
    </row>
    <row r="52" spans="2:39" x14ac:dyDescent="0.25">
      <c r="B52" s="20"/>
      <c r="C52" s="20"/>
      <c r="D52" s="20"/>
      <c r="E52" s="20"/>
      <c r="F52" s="20"/>
      <c r="G52" s="20"/>
      <c r="H52" s="20"/>
      <c r="I52" s="20"/>
      <c r="J52" s="20"/>
      <c r="K52" s="20"/>
      <c r="L52" s="20"/>
      <c r="M52" s="20"/>
      <c r="N52" s="20"/>
      <c r="AM52" s="157"/>
    </row>
    <row r="53" spans="2:39" x14ac:dyDescent="0.25">
      <c r="B53" s="20"/>
      <c r="C53" s="20"/>
      <c r="D53" s="20"/>
      <c r="E53" s="20"/>
      <c r="F53" s="20"/>
      <c r="G53" s="20"/>
      <c r="H53" s="20"/>
      <c r="I53" s="20"/>
      <c r="J53" s="20"/>
      <c r="K53" s="20"/>
      <c r="L53" s="20"/>
      <c r="M53" s="20"/>
      <c r="N53" s="20"/>
      <c r="AM53" s="157"/>
    </row>
    <row r="54" spans="2:39" x14ac:dyDescent="0.25">
      <c r="B54" s="20"/>
      <c r="C54" s="20"/>
      <c r="D54" s="20"/>
      <c r="E54" s="20"/>
      <c r="F54" s="20"/>
      <c r="G54" s="20"/>
      <c r="H54" s="20"/>
      <c r="I54" s="20"/>
      <c r="J54" s="20"/>
      <c r="K54" s="20"/>
      <c r="L54" s="20"/>
      <c r="M54" s="20"/>
      <c r="N54" s="20"/>
      <c r="AM54" s="157"/>
    </row>
    <row r="55" spans="2:39" x14ac:dyDescent="0.25">
      <c r="B55" s="20"/>
      <c r="C55" s="20"/>
      <c r="D55" s="20"/>
      <c r="E55" s="20"/>
      <c r="F55" s="20"/>
      <c r="G55" s="20"/>
      <c r="H55" s="20"/>
      <c r="I55" s="20"/>
      <c r="J55" s="20"/>
      <c r="K55" s="20"/>
      <c r="L55" s="20"/>
      <c r="M55" s="20"/>
      <c r="N55" s="20"/>
    </row>
    <row r="56" spans="2:39" x14ac:dyDescent="0.25">
      <c r="B56" s="20"/>
      <c r="C56" s="20"/>
      <c r="D56" s="20"/>
      <c r="E56" s="20"/>
      <c r="F56" s="20"/>
      <c r="G56" s="20"/>
      <c r="H56" s="82"/>
      <c r="I56" s="20"/>
      <c r="J56" s="20"/>
      <c r="K56" s="20"/>
      <c r="L56" s="20"/>
      <c r="M56" s="20"/>
      <c r="N56" s="20"/>
    </row>
    <row r="57" spans="2:39" x14ac:dyDescent="0.25">
      <c r="B57" s="20"/>
      <c r="C57" s="20"/>
      <c r="D57" s="20"/>
      <c r="E57" s="20"/>
      <c r="F57" s="20"/>
      <c r="G57" s="20"/>
      <c r="H57" s="82"/>
      <c r="I57" s="82"/>
      <c r="J57" s="82"/>
      <c r="K57" s="82"/>
      <c r="L57" s="82"/>
      <c r="M57" s="82"/>
      <c r="N57" s="82"/>
    </row>
    <row r="58" spans="2:39" x14ac:dyDescent="0.25">
      <c r="B58" s="20"/>
      <c r="C58" s="20"/>
      <c r="D58" s="20"/>
      <c r="E58" s="20"/>
      <c r="F58" s="20"/>
      <c r="G58" s="20"/>
      <c r="H58" s="82"/>
      <c r="I58" s="82"/>
      <c r="J58" s="82"/>
      <c r="K58" s="82"/>
      <c r="L58" s="82"/>
      <c r="M58" s="20"/>
      <c r="N58" s="82"/>
    </row>
    <row r="59" spans="2:39" x14ac:dyDescent="0.25">
      <c r="B59" s="20"/>
      <c r="C59" s="20"/>
      <c r="D59" s="20"/>
      <c r="E59" s="20"/>
      <c r="F59" s="20"/>
      <c r="G59" s="20"/>
      <c r="H59" s="82"/>
      <c r="I59" s="82"/>
      <c r="J59" s="20"/>
      <c r="K59" s="82"/>
      <c r="L59" s="82"/>
      <c r="M59" s="82"/>
      <c r="N59" s="82"/>
    </row>
    <row r="60" spans="2:39" x14ac:dyDescent="0.25">
      <c r="B60" s="20"/>
      <c r="C60" s="20"/>
      <c r="D60" s="20"/>
      <c r="E60" s="20"/>
      <c r="F60" s="20"/>
      <c r="G60" s="20"/>
      <c r="H60" s="82"/>
      <c r="I60" s="82"/>
      <c r="J60" s="82"/>
      <c r="K60" s="82"/>
      <c r="L60" s="82"/>
      <c r="M60" s="82"/>
      <c r="N60" s="82"/>
    </row>
    <row r="61" spans="2:39" x14ac:dyDescent="0.25">
      <c r="B61" s="20"/>
      <c r="C61" s="20"/>
      <c r="D61" s="20"/>
      <c r="E61" s="20"/>
      <c r="F61" s="20"/>
      <c r="G61" s="20"/>
      <c r="H61" s="82"/>
      <c r="I61" s="20"/>
      <c r="J61" s="20"/>
      <c r="K61" s="20"/>
      <c r="L61" s="20"/>
      <c r="M61" s="82"/>
      <c r="N61" s="20"/>
      <c r="AB61" s="158"/>
      <c r="AC61" s="158"/>
      <c r="AD61" s="158"/>
      <c r="AE61" s="158"/>
      <c r="AF61" s="158"/>
      <c r="AG61" s="158"/>
      <c r="AH61" s="158"/>
      <c r="AI61" s="158"/>
      <c r="AJ61" s="158"/>
      <c r="AK61" s="158"/>
      <c r="AL61" s="158"/>
    </row>
    <row r="62" spans="2:39" x14ac:dyDescent="0.25">
      <c r="B62" s="20"/>
      <c r="C62" s="20"/>
      <c r="D62" s="20"/>
      <c r="E62" s="20"/>
      <c r="F62" s="20"/>
      <c r="G62" s="20"/>
      <c r="H62" s="82"/>
      <c r="I62" s="82"/>
      <c r="J62" s="82"/>
      <c r="K62" s="82"/>
      <c r="L62" s="82"/>
      <c r="M62" s="82"/>
      <c r="N62" s="82"/>
      <c r="AB62" s="158"/>
      <c r="AC62" s="158"/>
      <c r="AD62" s="158"/>
      <c r="AE62" s="158"/>
      <c r="AF62" s="158"/>
      <c r="AG62" s="158"/>
      <c r="AH62" s="158"/>
      <c r="AI62" s="158"/>
      <c r="AJ62" s="158"/>
      <c r="AK62" s="158"/>
      <c r="AL62" s="158"/>
    </row>
    <row r="63" spans="2:39" x14ac:dyDescent="0.25">
      <c r="B63" s="20"/>
      <c r="C63" s="20"/>
      <c r="D63" s="20"/>
      <c r="E63" s="20"/>
      <c r="F63" s="20"/>
      <c r="G63" s="20"/>
      <c r="H63" s="82"/>
      <c r="I63" s="82"/>
      <c r="J63" s="82"/>
      <c r="K63" s="82"/>
      <c r="L63" s="82"/>
      <c r="M63" s="82"/>
      <c r="N63" s="82"/>
    </row>
    <row r="64" spans="2:39" x14ac:dyDescent="0.25">
      <c r="B64" s="20"/>
      <c r="C64" s="20"/>
      <c r="D64" s="20"/>
      <c r="E64" s="20"/>
      <c r="F64" s="20"/>
      <c r="G64" s="20"/>
      <c r="H64" s="82"/>
      <c r="I64" s="20"/>
      <c r="J64" s="20"/>
      <c r="K64" s="20"/>
      <c r="L64" s="20"/>
      <c r="M64" s="20"/>
      <c r="N64" s="20"/>
    </row>
    <row r="65" spans="2:14" x14ac:dyDescent="0.25">
      <c r="B65" s="20"/>
      <c r="C65" s="20"/>
      <c r="D65" s="20"/>
      <c r="E65" s="20"/>
      <c r="F65" s="20"/>
      <c r="G65" s="20"/>
      <c r="H65" s="82"/>
      <c r="I65" s="82"/>
      <c r="J65" s="82"/>
      <c r="K65" s="82"/>
      <c r="L65" s="82"/>
      <c r="M65" s="82"/>
      <c r="N65" s="82"/>
    </row>
    <row r="66" spans="2:14" x14ac:dyDescent="0.25">
      <c r="B66" s="20"/>
      <c r="C66" s="20"/>
      <c r="D66" s="20"/>
      <c r="E66" s="20"/>
      <c r="F66" s="20"/>
      <c r="G66" s="20"/>
      <c r="H66" s="82"/>
      <c r="I66" s="82"/>
      <c r="J66" s="82"/>
      <c r="K66" s="82"/>
      <c r="L66" s="82"/>
      <c r="M66" s="82"/>
      <c r="N66" s="82"/>
    </row>
    <row r="67" spans="2:14" x14ac:dyDescent="0.25">
      <c r="B67" s="20"/>
      <c r="C67" s="20"/>
      <c r="D67" s="20"/>
      <c r="E67" s="20"/>
      <c r="F67" s="20"/>
      <c r="G67" s="20"/>
      <c r="H67" s="82"/>
      <c r="I67" s="20"/>
      <c r="J67" s="82"/>
      <c r="K67" s="20"/>
      <c r="L67" s="20"/>
      <c r="M67" s="82"/>
      <c r="N67" s="82"/>
    </row>
    <row r="68" spans="2:14" x14ac:dyDescent="0.25">
      <c r="B68" s="20"/>
      <c r="C68" s="20"/>
      <c r="D68" s="20"/>
      <c r="E68" s="20"/>
      <c r="F68" s="20"/>
      <c r="G68" s="20"/>
      <c r="H68" s="82"/>
      <c r="I68" s="82"/>
      <c r="J68" s="82"/>
      <c r="K68" s="82"/>
      <c r="L68" s="82"/>
      <c r="M68" s="82"/>
      <c r="N68" s="82"/>
    </row>
    <row r="69" spans="2:14" x14ac:dyDescent="0.25">
      <c r="B69" s="20"/>
      <c r="C69" s="20"/>
      <c r="D69" s="20"/>
      <c r="E69" s="20"/>
      <c r="F69" s="20"/>
      <c r="G69" s="20"/>
      <c r="H69" s="82"/>
      <c r="I69" s="20"/>
      <c r="J69" s="20"/>
      <c r="K69" s="20"/>
      <c r="L69" s="82"/>
      <c r="M69" s="82"/>
      <c r="N69" s="20"/>
    </row>
    <row r="70" spans="2:14" x14ac:dyDescent="0.25">
      <c r="B70" s="20"/>
      <c r="C70" s="20"/>
      <c r="D70" s="20"/>
      <c r="E70" s="20"/>
      <c r="F70" s="20"/>
      <c r="G70" s="20"/>
      <c r="H70" s="82"/>
      <c r="I70" s="82"/>
      <c r="J70" s="82"/>
      <c r="K70" s="82"/>
      <c r="L70" s="82"/>
      <c r="M70" s="82"/>
      <c r="N70" s="82"/>
    </row>
    <row r="71" spans="2:14" x14ac:dyDescent="0.25">
      <c r="B71" s="20"/>
      <c r="C71" s="20"/>
      <c r="D71" s="20"/>
      <c r="E71" s="20"/>
      <c r="F71" s="20"/>
      <c r="G71" s="20"/>
      <c r="H71" s="82"/>
      <c r="I71" s="20"/>
      <c r="J71" s="82"/>
      <c r="K71" s="82"/>
      <c r="L71" s="82"/>
      <c r="M71" s="82"/>
      <c r="N71" s="82"/>
    </row>
    <row r="72" spans="2:14" x14ac:dyDescent="0.25">
      <c r="B72" s="20"/>
      <c r="C72" s="20"/>
      <c r="D72" s="20"/>
      <c r="E72" s="20"/>
      <c r="F72" s="20"/>
      <c r="G72" s="20"/>
      <c r="H72" s="82"/>
      <c r="I72" s="82"/>
      <c r="J72" s="82"/>
      <c r="K72" s="82"/>
      <c r="L72" s="82"/>
      <c r="M72" s="82"/>
      <c r="N72" s="20"/>
    </row>
    <row r="73" spans="2:14" x14ac:dyDescent="0.25">
      <c r="B73" s="20"/>
      <c r="C73" s="20"/>
      <c r="D73" s="20"/>
      <c r="E73" s="20"/>
      <c r="F73" s="20"/>
      <c r="G73" s="20"/>
      <c r="H73" s="82"/>
      <c r="I73" s="82"/>
      <c r="J73" s="82"/>
      <c r="K73" s="82"/>
      <c r="L73" s="20"/>
      <c r="M73" s="82"/>
      <c r="N73" s="82"/>
    </row>
    <row r="74" spans="2:14" x14ac:dyDescent="0.25">
      <c r="B74" s="20"/>
      <c r="C74" s="20"/>
      <c r="D74" s="20"/>
      <c r="E74" s="20"/>
      <c r="F74" s="20"/>
      <c r="G74" s="20"/>
      <c r="H74" s="82"/>
      <c r="I74" s="82"/>
      <c r="J74" s="82"/>
      <c r="K74" s="82"/>
      <c r="L74" s="82"/>
      <c r="M74" s="82"/>
      <c r="N74" s="82"/>
    </row>
    <row r="75" spans="2:14" x14ac:dyDescent="0.25">
      <c r="B75" s="20"/>
      <c r="C75" s="20"/>
      <c r="D75" s="20"/>
      <c r="E75" s="20"/>
      <c r="F75" s="20"/>
      <c r="G75" s="20"/>
      <c r="H75" s="82"/>
      <c r="I75" s="82"/>
      <c r="J75" s="82"/>
      <c r="K75" s="82"/>
      <c r="L75" s="82"/>
      <c r="M75" s="82"/>
      <c r="N75" s="82"/>
    </row>
    <row r="76" spans="2:14" x14ac:dyDescent="0.25">
      <c r="B76" s="20"/>
      <c r="C76" s="20"/>
      <c r="D76" s="20"/>
      <c r="E76" s="20"/>
      <c r="F76" s="20"/>
      <c r="G76" s="20"/>
      <c r="H76" s="82"/>
      <c r="I76" s="20"/>
      <c r="J76" s="82"/>
      <c r="K76" s="82"/>
      <c r="L76" s="82"/>
      <c r="M76" s="20"/>
      <c r="N76" s="82"/>
    </row>
    <row r="77" spans="2:14" x14ac:dyDescent="0.25">
      <c r="B77" s="20"/>
      <c r="C77" s="20"/>
      <c r="D77" s="20"/>
      <c r="E77" s="20"/>
      <c r="F77" s="20"/>
      <c r="G77" s="20"/>
      <c r="H77" s="82"/>
      <c r="I77" s="20"/>
      <c r="J77" s="82"/>
      <c r="K77" s="82"/>
      <c r="L77" s="82"/>
      <c r="M77" s="20"/>
      <c r="N77" s="82"/>
    </row>
    <row r="78" spans="2:14" x14ac:dyDescent="0.25">
      <c r="B78" s="20"/>
      <c r="C78" s="20"/>
      <c r="D78" s="20"/>
      <c r="E78" s="20"/>
      <c r="F78" s="20"/>
      <c r="G78" s="20"/>
      <c r="H78" s="82"/>
      <c r="I78" s="82"/>
      <c r="J78" s="82"/>
      <c r="K78" s="82"/>
      <c r="L78" s="82"/>
      <c r="M78" s="82"/>
      <c r="N78" s="82"/>
    </row>
    <row r="79" spans="2:14" x14ac:dyDescent="0.25">
      <c r="B79" s="20"/>
      <c r="C79" s="20"/>
      <c r="D79" s="20"/>
      <c r="E79" s="20"/>
      <c r="F79" s="20"/>
      <c r="G79" s="20"/>
      <c r="H79" s="82"/>
      <c r="I79" s="82"/>
      <c r="J79" s="82"/>
      <c r="K79" s="82"/>
      <c r="L79" s="82"/>
      <c r="M79" s="82"/>
      <c r="N79" s="82"/>
    </row>
    <row r="80" spans="2:14" x14ac:dyDescent="0.25">
      <c r="B80" s="20"/>
      <c r="C80" s="20"/>
      <c r="D80" s="20"/>
      <c r="E80" s="20"/>
      <c r="F80" s="20"/>
      <c r="G80" s="20"/>
      <c r="H80" s="82"/>
      <c r="I80" s="82"/>
      <c r="J80" s="82"/>
      <c r="K80" s="82"/>
      <c r="L80" s="82"/>
      <c r="M80" s="82"/>
      <c r="N80" s="82"/>
    </row>
    <row r="81" spans="2:39" x14ac:dyDescent="0.25">
      <c r="B81" s="20"/>
      <c r="C81" s="20"/>
      <c r="D81" s="20"/>
      <c r="E81" s="20"/>
      <c r="F81" s="20"/>
      <c r="G81" s="20"/>
      <c r="H81" s="82"/>
      <c r="I81" s="82"/>
      <c r="J81" s="82"/>
      <c r="K81" s="82"/>
      <c r="L81" s="82"/>
      <c r="M81" s="82"/>
      <c r="N81" s="82"/>
    </row>
    <row r="82" spans="2:39" x14ac:dyDescent="0.25">
      <c r="B82" s="20"/>
      <c r="C82" s="20"/>
      <c r="D82" s="20"/>
      <c r="E82" s="20"/>
      <c r="F82" s="20"/>
      <c r="G82" s="20"/>
      <c r="H82" s="20"/>
      <c r="I82" s="20"/>
      <c r="J82" s="20"/>
      <c r="K82" s="20"/>
      <c r="L82" s="20"/>
      <c r="M82" s="20"/>
      <c r="N82" s="20"/>
    </row>
    <row r="83" spans="2:39" x14ac:dyDescent="0.25">
      <c r="B83" s="20"/>
      <c r="C83" s="20"/>
      <c r="D83" s="20"/>
      <c r="E83" s="20"/>
      <c r="F83" s="20"/>
      <c r="G83" s="20"/>
      <c r="H83" s="20"/>
      <c r="I83" s="20"/>
      <c r="J83" s="20"/>
      <c r="K83" s="20"/>
      <c r="L83" s="20"/>
      <c r="M83" s="20"/>
      <c r="N83" s="20"/>
    </row>
    <row r="84" spans="2:39" x14ac:dyDescent="0.25">
      <c r="B84" s="20"/>
      <c r="C84" s="20"/>
      <c r="D84" s="20"/>
      <c r="E84" s="20"/>
      <c r="F84" s="20"/>
      <c r="G84" s="20"/>
      <c r="H84" s="20"/>
      <c r="I84" s="20"/>
      <c r="J84" s="20"/>
      <c r="K84" s="20"/>
      <c r="L84" s="20"/>
      <c r="M84" s="20"/>
      <c r="N84" s="20"/>
    </row>
    <row r="85" spans="2:39" x14ac:dyDescent="0.25">
      <c r="B85" s="20"/>
      <c r="C85" s="20"/>
      <c r="D85" s="20"/>
      <c r="E85" s="20"/>
      <c r="F85" s="20"/>
      <c r="G85" s="20"/>
      <c r="H85" s="20"/>
      <c r="I85" s="20"/>
      <c r="J85" s="20"/>
      <c r="K85" s="20"/>
      <c r="L85" s="20"/>
      <c r="M85" s="20"/>
      <c r="N85" s="20"/>
    </row>
    <row r="86" spans="2:39" x14ac:dyDescent="0.25">
      <c r="B86" s="20"/>
      <c r="C86" s="20"/>
      <c r="D86" s="20"/>
      <c r="E86" s="20"/>
      <c r="F86" s="20"/>
      <c r="G86" s="20"/>
      <c r="H86" s="20"/>
      <c r="I86" s="20"/>
      <c r="J86" s="20"/>
      <c r="K86" s="20"/>
      <c r="L86" s="20"/>
      <c r="M86" s="20"/>
      <c r="N86" s="20"/>
    </row>
    <row r="87" spans="2:39" x14ac:dyDescent="0.25">
      <c r="B87" s="20"/>
      <c r="C87" s="20"/>
      <c r="D87" s="20"/>
      <c r="E87" s="20"/>
      <c r="F87" s="20"/>
      <c r="G87" s="20"/>
      <c r="H87" s="20"/>
      <c r="I87" s="20"/>
      <c r="J87" s="20"/>
      <c r="K87" s="20"/>
      <c r="L87" s="20"/>
      <c r="M87" s="20"/>
      <c r="N87" s="20"/>
    </row>
    <row r="88" spans="2:39" x14ac:dyDescent="0.25">
      <c r="B88" s="20"/>
      <c r="C88" s="20"/>
      <c r="D88" s="20"/>
      <c r="E88" s="20"/>
      <c r="F88" s="20"/>
      <c r="G88" s="20"/>
      <c r="H88" s="20"/>
      <c r="I88" s="20"/>
      <c r="J88" s="20"/>
      <c r="K88" s="20"/>
      <c r="L88" s="20"/>
      <c r="M88" s="20"/>
      <c r="N88" s="20"/>
    </row>
    <row r="89" spans="2:39" x14ac:dyDescent="0.25">
      <c r="B89" s="20"/>
      <c r="C89" s="20"/>
      <c r="D89" s="20"/>
      <c r="E89" s="20"/>
      <c r="F89" s="20"/>
      <c r="G89" s="20"/>
      <c r="H89" s="20"/>
      <c r="I89" s="20"/>
      <c r="J89" s="20"/>
      <c r="K89" s="20"/>
      <c r="L89" s="20"/>
      <c r="M89" s="20"/>
      <c r="N89" s="20"/>
    </row>
    <row r="90" spans="2:39" ht="15" customHeight="1" x14ac:dyDescent="0.25">
      <c r="B90" s="20"/>
      <c r="C90" s="20"/>
      <c r="D90" s="20"/>
      <c r="E90" s="20"/>
      <c r="F90" s="20"/>
      <c r="G90" s="20"/>
      <c r="H90" s="20"/>
      <c r="I90" s="20"/>
      <c r="J90" s="20"/>
      <c r="K90" s="20"/>
      <c r="L90" s="20"/>
      <c r="M90" s="20"/>
      <c r="N90" s="20"/>
      <c r="AB90" s="353" t="s">
        <v>979</v>
      </c>
      <c r="AC90" s="353"/>
      <c r="AD90" s="353"/>
      <c r="AE90" s="353"/>
      <c r="AF90" s="353"/>
      <c r="AG90" s="353"/>
      <c r="AH90" s="353"/>
      <c r="AI90" s="353"/>
      <c r="AJ90" s="353"/>
      <c r="AK90" s="353"/>
      <c r="AL90" s="84"/>
      <c r="AM90" s="84"/>
    </row>
    <row r="91" spans="2:39" x14ac:dyDescent="0.25">
      <c r="B91" s="20"/>
      <c r="C91" s="20"/>
      <c r="D91" s="20"/>
      <c r="E91" s="20"/>
      <c r="F91" s="20"/>
      <c r="G91" s="20"/>
      <c r="H91" s="20"/>
      <c r="I91" s="20"/>
      <c r="J91" s="20"/>
      <c r="K91" s="20"/>
      <c r="L91" s="20"/>
      <c r="M91" s="20"/>
      <c r="N91" s="20"/>
      <c r="AB91" s="353"/>
      <c r="AC91" s="353"/>
      <c r="AD91" s="353"/>
      <c r="AE91" s="353"/>
      <c r="AF91" s="353"/>
      <c r="AG91" s="353"/>
      <c r="AH91" s="353"/>
      <c r="AI91" s="353"/>
      <c r="AJ91" s="353"/>
      <c r="AK91" s="353"/>
      <c r="AL91" s="84"/>
      <c r="AM91" s="84"/>
    </row>
    <row r="92" spans="2:39" x14ac:dyDescent="0.25">
      <c r="B92" s="20"/>
      <c r="C92" s="20"/>
      <c r="D92" s="20"/>
      <c r="E92" s="20"/>
      <c r="F92" s="20"/>
      <c r="G92" s="20"/>
      <c r="H92" s="20"/>
      <c r="I92" s="20"/>
      <c r="J92" s="20"/>
      <c r="K92" s="20"/>
      <c r="L92" s="20"/>
      <c r="M92" s="20"/>
      <c r="N92" s="20"/>
      <c r="AB92" s="353"/>
      <c r="AC92" s="353"/>
      <c r="AD92" s="353"/>
      <c r="AE92" s="353"/>
      <c r="AF92" s="353"/>
      <c r="AG92" s="353"/>
      <c r="AH92" s="353"/>
      <c r="AI92" s="353"/>
      <c r="AJ92" s="353"/>
      <c r="AK92" s="353"/>
      <c r="AL92" s="84"/>
      <c r="AM92" s="84"/>
    </row>
    <row r="93" spans="2:39" x14ac:dyDescent="0.25">
      <c r="B93" s="20"/>
      <c r="C93" s="20"/>
      <c r="D93" s="20"/>
      <c r="E93" s="20"/>
      <c r="F93" s="20"/>
      <c r="G93" s="20"/>
      <c r="H93" s="20"/>
      <c r="I93" s="20"/>
      <c r="J93" s="20"/>
      <c r="K93" s="20"/>
      <c r="L93" s="20"/>
      <c r="M93" s="20"/>
      <c r="N93" s="20"/>
      <c r="AB93" s="353"/>
      <c r="AC93" s="353"/>
      <c r="AD93" s="353"/>
      <c r="AE93" s="353"/>
      <c r="AF93" s="353"/>
      <c r="AG93" s="353"/>
      <c r="AH93" s="353"/>
      <c r="AI93" s="353"/>
      <c r="AJ93" s="353"/>
      <c r="AK93" s="353"/>
      <c r="AL93" s="84"/>
      <c r="AM93" s="84"/>
    </row>
    <row r="94" spans="2:39" x14ac:dyDescent="0.25">
      <c r="B94" s="20"/>
      <c r="C94" s="20"/>
      <c r="D94" s="20"/>
      <c r="E94" s="20"/>
      <c r="F94" s="20"/>
      <c r="G94" s="20"/>
      <c r="H94" s="20"/>
      <c r="I94" s="20"/>
      <c r="J94" s="20"/>
      <c r="K94" s="20"/>
      <c r="L94" s="20"/>
      <c r="M94" s="20"/>
      <c r="N94" s="20"/>
      <c r="AB94" s="353"/>
      <c r="AC94" s="353"/>
      <c r="AD94" s="353"/>
      <c r="AE94" s="353"/>
      <c r="AF94" s="353"/>
      <c r="AG94" s="353"/>
      <c r="AH94" s="353"/>
      <c r="AI94" s="353"/>
      <c r="AJ94" s="353"/>
      <c r="AK94" s="353"/>
    </row>
    <row r="95" spans="2:39" x14ac:dyDescent="0.25">
      <c r="B95" s="20"/>
      <c r="C95" s="20"/>
      <c r="D95" s="20"/>
      <c r="E95" s="20"/>
      <c r="F95" s="20"/>
      <c r="G95" s="20"/>
      <c r="H95" s="82"/>
      <c r="I95" s="20"/>
      <c r="J95" s="20"/>
      <c r="K95" s="20"/>
      <c r="L95" s="20"/>
      <c r="M95" s="20"/>
      <c r="N95" s="20"/>
      <c r="AB95" s="353"/>
      <c r="AC95" s="353"/>
      <c r="AD95" s="353"/>
      <c r="AE95" s="353"/>
      <c r="AF95" s="353"/>
      <c r="AG95" s="353"/>
      <c r="AH95" s="353"/>
      <c r="AI95" s="353"/>
      <c r="AJ95" s="353"/>
      <c r="AK95" s="353"/>
    </row>
    <row r="96" spans="2:39" x14ac:dyDescent="0.25">
      <c r="B96" s="20"/>
      <c r="C96" s="20"/>
      <c r="D96" s="20"/>
      <c r="E96" s="20"/>
      <c r="F96" s="20"/>
      <c r="G96" s="20"/>
      <c r="H96" s="82"/>
      <c r="I96" s="82"/>
      <c r="J96" s="82"/>
      <c r="K96" s="82"/>
      <c r="L96" s="82"/>
      <c r="M96" s="82"/>
      <c r="N96" s="82"/>
    </row>
    <row r="97" spans="2:14" x14ac:dyDescent="0.25">
      <c r="B97" s="20"/>
      <c r="C97" s="20"/>
      <c r="D97" s="20"/>
      <c r="E97" s="20"/>
      <c r="F97" s="20"/>
      <c r="G97" s="20"/>
      <c r="H97" s="82"/>
      <c r="I97" s="20"/>
      <c r="J97" s="82"/>
      <c r="K97" s="20"/>
      <c r="L97" s="82"/>
      <c r="M97" s="82"/>
      <c r="N97" s="20"/>
    </row>
    <row r="98" spans="2:14" x14ac:dyDescent="0.25">
      <c r="B98" s="20"/>
      <c r="C98" s="20"/>
      <c r="D98" s="20"/>
      <c r="E98" s="20"/>
      <c r="F98" s="20"/>
      <c r="G98" s="20"/>
      <c r="H98" s="82"/>
      <c r="I98" s="82"/>
      <c r="J98" s="82"/>
      <c r="K98" s="20"/>
      <c r="L98" s="20"/>
      <c r="M98" s="82"/>
      <c r="N98" s="20"/>
    </row>
    <row r="99" spans="2:14" x14ac:dyDescent="0.25">
      <c r="B99" s="20"/>
      <c r="C99" s="20"/>
      <c r="D99" s="20"/>
      <c r="E99" s="20"/>
      <c r="F99" s="20"/>
      <c r="G99" s="20"/>
      <c r="H99" s="82"/>
      <c r="I99" s="82"/>
      <c r="J99" s="82"/>
      <c r="K99" s="82"/>
      <c r="L99" s="82"/>
      <c r="M99" s="82"/>
      <c r="N99" s="82"/>
    </row>
    <row r="100" spans="2:14" x14ac:dyDescent="0.25">
      <c r="B100" s="20"/>
      <c r="C100" s="20"/>
      <c r="D100" s="20"/>
      <c r="E100" s="20"/>
      <c r="F100" s="20"/>
      <c r="G100" s="20"/>
      <c r="H100" s="82"/>
      <c r="I100" s="20"/>
      <c r="J100" s="20"/>
      <c r="K100" s="82"/>
      <c r="L100" s="20"/>
      <c r="M100" s="20"/>
      <c r="N100" s="20"/>
    </row>
    <row r="101" spans="2:14" x14ac:dyDescent="0.25">
      <c r="B101" s="20"/>
      <c r="C101" s="20"/>
      <c r="D101" s="20"/>
      <c r="E101" s="20"/>
      <c r="F101" s="20"/>
      <c r="G101" s="20"/>
      <c r="H101" s="82"/>
      <c r="I101" s="82"/>
      <c r="J101" s="82"/>
      <c r="K101" s="82"/>
      <c r="L101" s="82"/>
      <c r="M101" s="82"/>
      <c r="N101" s="82"/>
    </row>
    <row r="102" spans="2:14" x14ac:dyDescent="0.25">
      <c r="B102" s="20"/>
      <c r="C102" s="20"/>
      <c r="D102" s="20"/>
      <c r="E102" s="20"/>
      <c r="F102" s="20"/>
      <c r="G102" s="20"/>
      <c r="H102" s="82"/>
      <c r="I102" s="82"/>
      <c r="J102" s="82"/>
      <c r="K102" s="82"/>
      <c r="L102" s="82"/>
      <c r="M102" s="20"/>
      <c r="N102" s="82"/>
    </row>
    <row r="103" spans="2:14" x14ac:dyDescent="0.25">
      <c r="B103" s="20"/>
      <c r="C103" s="20"/>
      <c r="D103" s="20"/>
      <c r="E103" s="20"/>
      <c r="F103" s="20"/>
      <c r="G103" s="20"/>
      <c r="H103" s="82"/>
      <c r="I103" s="82"/>
      <c r="J103" s="82"/>
      <c r="K103" s="82"/>
      <c r="L103" s="82"/>
      <c r="M103" s="82"/>
      <c r="N103" s="82"/>
    </row>
    <row r="104" spans="2:14" x14ac:dyDescent="0.25">
      <c r="B104" s="20"/>
      <c r="C104" s="20"/>
      <c r="D104" s="20"/>
      <c r="E104" s="20"/>
      <c r="F104" s="20"/>
      <c r="G104" s="20"/>
      <c r="H104" s="82"/>
      <c r="I104" s="82"/>
      <c r="J104" s="82"/>
      <c r="K104" s="82"/>
      <c r="L104" s="82"/>
      <c r="M104" s="82"/>
      <c r="N104" s="82"/>
    </row>
    <row r="105" spans="2:14" x14ac:dyDescent="0.25">
      <c r="B105" s="20"/>
      <c r="C105" s="20"/>
      <c r="D105" s="20"/>
      <c r="E105" s="20"/>
      <c r="F105" s="20"/>
      <c r="G105" s="20"/>
      <c r="H105" s="82"/>
      <c r="I105" s="82"/>
      <c r="J105" s="82"/>
      <c r="K105" s="82"/>
      <c r="L105" s="20"/>
      <c r="M105" s="82"/>
      <c r="N105" s="82"/>
    </row>
    <row r="106" spans="2:14" x14ac:dyDescent="0.25">
      <c r="B106" s="20"/>
      <c r="C106" s="20"/>
      <c r="D106" s="20"/>
      <c r="E106" s="20"/>
      <c r="F106" s="20"/>
      <c r="G106" s="20"/>
      <c r="H106" s="82"/>
      <c r="I106" s="82"/>
      <c r="J106" s="20"/>
      <c r="K106" s="82"/>
      <c r="L106" s="82"/>
      <c r="M106" s="20"/>
      <c r="N106" s="82"/>
    </row>
    <row r="107" spans="2:14" x14ac:dyDescent="0.25">
      <c r="B107" s="20"/>
      <c r="C107" s="20"/>
      <c r="D107" s="20"/>
      <c r="E107" s="20"/>
      <c r="F107" s="20"/>
      <c r="G107" s="20"/>
      <c r="H107" s="82"/>
      <c r="I107" s="82"/>
      <c r="J107" s="82"/>
      <c r="K107" s="82"/>
      <c r="L107" s="82"/>
      <c r="M107" s="82"/>
      <c r="N107" s="82"/>
    </row>
    <row r="108" spans="2:14" x14ac:dyDescent="0.25">
      <c r="B108" s="20"/>
      <c r="C108" s="20"/>
      <c r="D108" s="20"/>
      <c r="E108" s="20"/>
      <c r="F108" s="20"/>
      <c r="G108" s="20"/>
      <c r="H108" s="82"/>
      <c r="I108" s="82"/>
      <c r="J108" s="82"/>
      <c r="K108" s="82"/>
      <c r="L108" s="82"/>
      <c r="M108" s="82"/>
      <c r="N108" s="82"/>
    </row>
    <row r="109" spans="2:14" x14ac:dyDescent="0.25">
      <c r="B109" s="20"/>
      <c r="C109" s="20"/>
      <c r="D109" s="20"/>
      <c r="E109" s="20"/>
      <c r="F109" s="20"/>
      <c r="G109" s="20"/>
      <c r="H109" s="82"/>
      <c r="I109" s="20"/>
      <c r="J109" s="20"/>
      <c r="K109" s="82"/>
      <c r="L109" s="82"/>
      <c r="M109" s="82"/>
      <c r="N109" s="82"/>
    </row>
    <row r="110" spans="2:14" x14ac:dyDescent="0.25">
      <c r="B110" s="20"/>
      <c r="C110" s="20"/>
      <c r="D110" s="20"/>
      <c r="E110" s="20"/>
      <c r="F110" s="20"/>
      <c r="G110" s="20"/>
      <c r="H110" s="82"/>
      <c r="I110" s="82"/>
      <c r="J110" s="82"/>
      <c r="K110" s="82"/>
      <c r="L110" s="82"/>
      <c r="M110" s="82"/>
      <c r="N110" s="82"/>
    </row>
    <row r="111" spans="2:14" x14ac:dyDescent="0.25">
      <c r="B111" s="20"/>
      <c r="C111" s="20"/>
      <c r="D111" s="20"/>
      <c r="E111" s="20"/>
      <c r="F111" s="20"/>
      <c r="G111" s="20"/>
      <c r="H111" s="82"/>
      <c r="I111" s="82"/>
      <c r="J111" s="82"/>
      <c r="K111" s="82"/>
      <c r="L111" s="82"/>
      <c r="M111" s="82"/>
      <c r="N111" s="82"/>
    </row>
    <row r="112" spans="2:14" x14ac:dyDescent="0.25">
      <c r="B112" s="20"/>
      <c r="C112" s="20"/>
      <c r="D112" s="20"/>
      <c r="E112" s="20"/>
      <c r="F112" s="20"/>
      <c r="G112" s="20"/>
      <c r="H112" s="82"/>
      <c r="I112" s="82"/>
      <c r="J112" s="82"/>
      <c r="K112" s="82"/>
      <c r="L112" s="82"/>
      <c r="M112" s="82"/>
      <c r="N112" s="82"/>
    </row>
    <row r="113" spans="2:14" x14ac:dyDescent="0.25">
      <c r="B113" s="20"/>
      <c r="C113" s="20"/>
      <c r="D113" s="20"/>
      <c r="E113" s="20"/>
      <c r="F113" s="20"/>
      <c r="G113" s="20"/>
      <c r="H113" s="82"/>
      <c r="I113" s="82"/>
      <c r="J113" s="82"/>
      <c r="K113" s="82"/>
      <c r="L113" s="82"/>
      <c r="M113" s="82"/>
      <c r="N113" s="82"/>
    </row>
    <row r="114" spans="2:14" x14ac:dyDescent="0.25">
      <c r="B114" s="20"/>
      <c r="C114" s="20"/>
      <c r="D114" s="20"/>
      <c r="E114" s="20"/>
      <c r="F114" s="20"/>
      <c r="G114" s="20"/>
      <c r="H114" s="82"/>
      <c r="I114" s="82"/>
      <c r="J114" s="82"/>
      <c r="K114" s="82"/>
      <c r="L114" s="82"/>
      <c r="M114" s="82"/>
      <c r="N114" s="82"/>
    </row>
  </sheetData>
  <mergeCells count="35">
    <mergeCell ref="AK1:AK6"/>
    <mergeCell ref="U4:U6"/>
    <mergeCell ref="AB6:AF6"/>
    <mergeCell ref="Z4:Z6"/>
    <mergeCell ref="AB90:AK95"/>
    <mergeCell ref="AA1:AJ1"/>
    <mergeCell ref="AB36:AL41"/>
    <mergeCell ref="AB42:AL44"/>
    <mergeCell ref="O4:O6"/>
    <mergeCell ref="D1:Z3"/>
    <mergeCell ref="G4:G6"/>
    <mergeCell ref="H4:H6"/>
    <mergeCell ref="I4:I6"/>
    <mergeCell ref="F4:F6"/>
    <mergeCell ref="M4:M6"/>
    <mergeCell ref="N4:N6"/>
    <mergeCell ref="T4:T6"/>
    <mergeCell ref="J4:J6"/>
    <mergeCell ref="K4:K6"/>
    <mergeCell ref="B4:B6"/>
    <mergeCell ref="L4:L6"/>
    <mergeCell ref="AA4:AC4"/>
    <mergeCell ref="B1:C3"/>
    <mergeCell ref="E4:E6"/>
    <mergeCell ref="P4:P6"/>
    <mergeCell ref="Q4:Q6"/>
    <mergeCell ref="R4:R6"/>
    <mergeCell ref="S4:S6"/>
    <mergeCell ref="C4:C6"/>
    <mergeCell ref="D4:D6"/>
    <mergeCell ref="V4:V6"/>
    <mergeCell ref="W4:W6"/>
    <mergeCell ref="X4:X6"/>
    <mergeCell ref="Y4:Y6"/>
    <mergeCell ref="AB5:AE5"/>
  </mergeCells>
  <hyperlinks>
    <hyperlink ref="AB5" location="'Waterbirdcommunity Structure'!V8:AE48" tooltip="annual presence absence data" display="Community ordination with 'markers'"/>
    <hyperlink ref="AB6" location="'Waterbirdcommunity Structure'!U62:AE94" display="Community ordination with environmental variables"/>
    <hyperlink ref="AA4" location="'Waterbirdcommunity Structure'!A7:S35" display="Seasonal abundance data"/>
    <hyperlink ref="AB6:AF6" location="'Waterbirdcommunity Structure'!AB65:AJ95" tooltip="community composition and environment variables" display="Community ordination with environmental variables"/>
    <hyperlink ref="AA4:AC4" location="'Waterbirdcommunity Structure'!A7" tooltip="go to top of abundance data" display="Seasonal abundance data"/>
    <hyperlink ref="AB5:AE5" location="'Waterbirdcommunity Structure'!AB8:AL48" tooltip="annual presence/absence ordination" display="Community ordination with 'markers'"/>
  </hyperlinks>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AD31"/>
  </sheetPr>
  <dimension ref="A1:AK199"/>
  <sheetViews>
    <sheetView workbookViewId="0">
      <pane ySplit="5" topLeftCell="A6" activePane="bottomLeft" state="frozen"/>
      <selection pane="bottomLeft" activeCell="A6" sqref="A6"/>
    </sheetView>
  </sheetViews>
  <sheetFormatPr defaultRowHeight="15" x14ac:dyDescent="0.25"/>
  <cols>
    <col min="1" max="1" width="4.28515625" style="64" customWidth="1"/>
    <col min="2" max="2" width="30.140625" style="64" customWidth="1"/>
    <col min="3" max="26" width="7.5703125" style="64" customWidth="1"/>
    <col min="27" max="16384" width="9.140625" style="64"/>
  </cols>
  <sheetData>
    <row r="1" spans="1:34" s="3" customFormat="1" ht="43.5" customHeight="1" x14ac:dyDescent="0.25">
      <c r="A1" s="209"/>
      <c r="B1" s="433" t="s">
        <v>722</v>
      </c>
      <c r="C1" s="433"/>
      <c r="D1" s="434" t="s">
        <v>759</v>
      </c>
      <c r="E1" s="434"/>
      <c r="F1" s="434"/>
      <c r="G1" s="434"/>
      <c r="H1" s="434"/>
      <c r="I1" s="434"/>
      <c r="J1" s="434"/>
      <c r="K1" s="434"/>
      <c r="L1" s="434"/>
      <c r="M1" s="434"/>
      <c r="N1" s="434"/>
      <c r="O1" s="434"/>
      <c r="P1" s="434"/>
      <c r="Q1" s="434"/>
      <c r="R1" s="434"/>
      <c r="S1" s="434"/>
      <c r="T1" s="434"/>
      <c r="U1" s="434"/>
      <c r="V1" s="434"/>
      <c r="W1" s="434"/>
      <c r="X1" s="249"/>
      <c r="Y1" s="249"/>
      <c r="Z1" s="249"/>
      <c r="AA1" s="435" t="s">
        <v>617</v>
      </c>
      <c r="AB1" s="436"/>
      <c r="AC1" s="436"/>
      <c r="AD1" s="241"/>
      <c r="AE1" s="146"/>
      <c r="AF1" s="146"/>
      <c r="AG1" s="146"/>
      <c r="AH1" s="147"/>
    </row>
    <row r="2" spans="1:34" ht="15" customHeight="1" x14ac:dyDescent="0.25">
      <c r="A2" s="209"/>
      <c r="B2" s="406"/>
      <c r="C2" s="428">
        <v>35649</v>
      </c>
      <c r="D2" s="428">
        <v>35706</v>
      </c>
      <c r="E2" s="428">
        <v>35865</v>
      </c>
      <c r="F2" s="428">
        <v>36393</v>
      </c>
      <c r="G2" s="428">
        <v>36455</v>
      </c>
      <c r="H2" s="428">
        <v>36605</v>
      </c>
      <c r="I2" s="428">
        <v>37134</v>
      </c>
      <c r="J2" s="428">
        <v>37189</v>
      </c>
      <c r="K2" s="428">
        <v>37357</v>
      </c>
      <c r="L2" s="428">
        <v>37842</v>
      </c>
      <c r="M2" s="428">
        <v>37925</v>
      </c>
      <c r="N2" s="428">
        <v>38073</v>
      </c>
      <c r="O2" s="428">
        <v>38577</v>
      </c>
      <c r="P2" s="428">
        <v>38654</v>
      </c>
      <c r="Q2" s="428">
        <v>38803</v>
      </c>
      <c r="R2" s="428">
        <v>39305</v>
      </c>
      <c r="S2" s="428">
        <v>39382</v>
      </c>
      <c r="T2" s="428">
        <v>39542</v>
      </c>
      <c r="U2" s="428">
        <v>40054</v>
      </c>
      <c r="V2" s="428">
        <v>40117</v>
      </c>
      <c r="W2" s="428">
        <v>40259</v>
      </c>
      <c r="X2" s="428">
        <v>40788</v>
      </c>
      <c r="Y2" s="428">
        <v>40840</v>
      </c>
      <c r="Z2" s="428">
        <v>40999</v>
      </c>
      <c r="AA2" s="64" t="s">
        <v>618</v>
      </c>
    </row>
    <row r="3" spans="1:34" ht="15" customHeight="1" x14ac:dyDescent="0.25">
      <c r="A3" s="209"/>
      <c r="B3" s="407"/>
      <c r="C3" s="429"/>
      <c r="D3" s="429"/>
      <c r="E3" s="429"/>
      <c r="F3" s="429"/>
      <c r="G3" s="429"/>
      <c r="H3" s="429"/>
      <c r="I3" s="429"/>
      <c r="J3" s="429"/>
      <c r="K3" s="429"/>
      <c r="L3" s="429"/>
      <c r="M3" s="429"/>
      <c r="N3" s="429"/>
      <c r="O3" s="429"/>
      <c r="P3" s="429"/>
      <c r="Q3" s="429"/>
      <c r="R3" s="429"/>
      <c r="S3" s="429"/>
      <c r="T3" s="429"/>
      <c r="U3" s="429"/>
      <c r="V3" s="429"/>
      <c r="W3" s="429"/>
      <c r="X3" s="429"/>
      <c r="Y3" s="429"/>
      <c r="Z3" s="429"/>
      <c r="AB3" s="284" t="s">
        <v>982</v>
      </c>
      <c r="AD3" s="62"/>
    </row>
    <row r="4" spans="1:34" ht="15" customHeight="1" x14ac:dyDescent="0.25">
      <c r="A4" s="209"/>
      <c r="B4" s="407"/>
      <c r="C4" s="429"/>
      <c r="D4" s="429"/>
      <c r="E4" s="429"/>
      <c r="F4" s="429"/>
      <c r="G4" s="429"/>
      <c r="H4" s="429"/>
      <c r="I4" s="429"/>
      <c r="J4" s="429"/>
      <c r="K4" s="429"/>
      <c r="L4" s="429"/>
      <c r="M4" s="429"/>
      <c r="N4" s="429"/>
      <c r="O4" s="429"/>
      <c r="P4" s="429"/>
      <c r="Q4" s="429"/>
      <c r="R4" s="429"/>
      <c r="S4" s="429"/>
      <c r="T4" s="429"/>
      <c r="U4" s="429"/>
      <c r="V4" s="429"/>
      <c r="W4" s="429"/>
      <c r="X4" s="429"/>
      <c r="Y4" s="429"/>
      <c r="Z4" s="429"/>
      <c r="AB4" s="284" t="s">
        <v>620</v>
      </c>
      <c r="AC4" s="284" t="s">
        <v>984</v>
      </c>
      <c r="AD4" s="62"/>
    </row>
    <row r="5" spans="1:34" ht="15" customHeight="1" x14ac:dyDescent="0.25">
      <c r="A5" s="209"/>
      <c r="B5" s="408"/>
      <c r="C5" s="430"/>
      <c r="D5" s="430"/>
      <c r="E5" s="430"/>
      <c r="F5" s="430"/>
      <c r="G5" s="430"/>
      <c r="H5" s="430"/>
      <c r="I5" s="430"/>
      <c r="J5" s="430"/>
      <c r="K5" s="430"/>
      <c r="L5" s="430"/>
      <c r="M5" s="430"/>
      <c r="N5" s="430"/>
      <c r="O5" s="430"/>
      <c r="P5" s="430"/>
      <c r="Q5" s="430"/>
      <c r="R5" s="430"/>
      <c r="S5" s="430"/>
      <c r="T5" s="430"/>
      <c r="U5" s="430"/>
      <c r="V5" s="430"/>
      <c r="W5" s="430"/>
      <c r="X5" s="430"/>
      <c r="Y5" s="430"/>
      <c r="Z5" s="430"/>
      <c r="AB5" s="284" t="s">
        <v>983</v>
      </c>
      <c r="AC5" s="284" t="s">
        <v>619</v>
      </c>
      <c r="AD5" s="62"/>
    </row>
    <row r="6" spans="1:34" x14ac:dyDescent="0.25">
      <c r="A6" s="209"/>
      <c r="B6" s="134" t="s">
        <v>169</v>
      </c>
      <c r="C6" s="134">
        <v>1997</v>
      </c>
      <c r="D6" s="134">
        <v>1997</v>
      </c>
      <c r="E6" s="134">
        <v>1997</v>
      </c>
      <c r="F6" s="134">
        <v>1999</v>
      </c>
      <c r="G6" s="134">
        <v>1999</v>
      </c>
      <c r="H6" s="134">
        <v>1999</v>
      </c>
      <c r="I6" s="134">
        <v>2001</v>
      </c>
      <c r="J6" s="134">
        <v>2001</v>
      </c>
      <c r="K6" s="134">
        <v>2001</v>
      </c>
      <c r="L6" s="134">
        <v>2003</v>
      </c>
      <c r="M6" s="134">
        <v>2003</v>
      </c>
      <c r="N6" s="134">
        <v>2003</v>
      </c>
      <c r="O6" s="134">
        <v>2005</v>
      </c>
      <c r="P6" s="134">
        <v>2005</v>
      </c>
      <c r="Q6" s="134">
        <v>2005</v>
      </c>
      <c r="R6" s="134">
        <v>2007</v>
      </c>
      <c r="S6" s="134">
        <v>2007</v>
      </c>
      <c r="T6" s="64">
        <v>2007</v>
      </c>
      <c r="U6" s="64">
        <v>2009</v>
      </c>
      <c r="V6" s="64">
        <v>2009</v>
      </c>
      <c r="W6" s="134">
        <v>2009</v>
      </c>
      <c r="X6" s="250">
        <v>2011</v>
      </c>
      <c r="Y6" s="250">
        <v>2011</v>
      </c>
      <c r="Z6" s="250">
        <v>2011</v>
      </c>
      <c r="AA6" s="431" t="s">
        <v>760</v>
      </c>
      <c r="AB6" s="432" t="s">
        <v>723</v>
      </c>
      <c r="AC6" s="432" t="s">
        <v>724</v>
      </c>
    </row>
    <row r="7" spans="1:34" s="85" customFormat="1" x14ac:dyDescent="0.25">
      <c r="A7" s="209"/>
      <c r="B7" s="135" t="s">
        <v>621</v>
      </c>
      <c r="C7" s="136" t="s">
        <v>622</v>
      </c>
      <c r="D7" s="136" t="s">
        <v>623</v>
      </c>
      <c r="E7" s="136" t="s">
        <v>624</v>
      </c>
      <c r="F7" s="136" t="s">
        <v>725</v>
      </c>
      <c r="G7" s="136" t="s">
        <v>623</v>
      </c>
      <c r="H7" s="136" t="s">
        <v>624</v>
      </c>
      <c r="I7" s="136" t="s">
        <v>622</v>
      </c>
      <c r="J7" s="136" t="s">
        <v>623</v>
      </c>
      <c r="K7" s="136" t="s">
        <v>624</v>
      </c>
      <c r="L7" s="136" t="s">
        <v>622</v>
      </c>
      <c r="M7" s="136" t="s">
        <v>623</v>
      </c>
      <c r="N7" s="136" t="s">
        <v>624</v>
      </c>
      <c r="O7" s="136" t="s">
        <v>622</v>
      </c>
      <c r="P7" s="136" t="s">
        <v>623</v>
      </c>
      <c r="Q7" s="136" t="s">
        <v>624</v>
      </c>
      <c r="R7" s="136" t="s">
        <v>622</v>
      </c>
      <c r="S7" s="136" t="s">
        <v>623</v>
      </c>
      <c r="T7" s="136" t="s">
        <v>624</v>
      </c>
      <c r="U7" s="136" t="s">
        <v>622</v>
      </c>
      <c r="V7" s="136" t="s">
        <v>623</v>
      </c>
      <c r="W7" s="136" t="s">
        <v>624</v>
      </c>
      <c r="X7" s="136" t="s">
        <v>622</v>
      </c>
      <c r="Y7" s="136" t="s">
        <v>623</v>
      </c>
      <c r="Z7" s="136" t="s">
        <v>624</v>
      </c>
      <c r="AA7" s="431"/>
      <c r="AB7" s="432"/>
      <c r="AC7" s="432"/>
    </row>
    <row r="8" spans="1:34" x14ac:dyDescent="0.25">
      <c r="A8" s="209"/>
      <c r="B8" s="137" t="s">
        <v>625</v>
      </c>
      <c r="C8" s="137">
        <v>2.8</v>
      </c>
      <c r="D8" s="137">
        <v>3.19</v>
      </c>
      <c r="E8" s="137">
        <v>2.2999999999999998</v>
      </c>
      <c r="F8" s="137">
        <v>3.28</v>
      </c>
      <c r="G8" s="137">
        <v>3.34</v>
      </c>
      <c r="H8" s="137">
        <v>2.4900000000000002</v>
      </c>
      <c r="I8" s="137">
        <v>2.3199999999999998</v>
      </c>
      <c r="J8" s="137">
        <v>2.37</v>
      </c>
      <c r="K8" s="137">
        <v>1.5</v>
      </c>
      <c r="L8" s="137">
        <v>3.14</v>
      </c>
      <c r="M8" s="137">
        <v>3.33</v>
      </c>
      <c r="N8" s="137">
        <v>2.5099999999999998</v>
      </c>
      <c r="O8" s="137">
        <v>3.25</v>
      </c>
      <c r="P8" s="137">
        <v>3.25</v>
      </c>
      <c r="Q8" s="137">
        <v>2.4300000000000002</v>
      </c>
      <c r="R8" s="137">
        <v>3.4</v>
      </c>
      <c r="S8" s="137">
        <v>3.25</v>
      </c>
      <c r="T8" s="137">
        <v>2.4</v>
      </c>
      <c r="U8" s="137">
        <v>2.19</v>
      </c>
      <c r="V8" s="137">
        <v>2.1</v>
      </c>
      <c r="W8" s="137">
        <v>1.28</v>
      </c>
      <c r="X8" s="137">
        <v>3.25</v>
      </c>
      <c r="Y8" s="137">
        <v>3.3</v>
      </c>
      <c r="Z8" s="137">
        <v>2.5499999999999998</v>
      </c>
      <c r="AA8" s="64">
        <f>AVERAGE(C8,F8,I8,L8,O8,R8,U8,X8)</f>
        <v>2.9537500000000003</v>
      </c>
      <c r="AB8" s="64">
        <f>AVERAGE(D8,G8,J8,M8,P8,S8,V8,Y8)</f>
        <v>3.0162499999999999</v>
      </c>
      <c r="AC8" s="64">
        <f>AVERAGE(E8,H8,K8,N8,Q8,T8,W8,Z8)</f>
        <v>2.1825000000000001</v>
      </c>
    </row>
    <row r="9" spans="1:34" x14ac:dyDescent="0.25">
      <c r="A9" s="209"/>
      <c r="B9" s="138" t="s">
        <v>680</v>
      </c>
      <c r="C9" s="138">
        <v>8830</v>
      </c>
      <c r="D9" s="138">
        <v>9560</v>
      </c>
      <c r="E9" s="138">
        <v>13700</v>
      </c>
      <c r="F9" s="138">
        <v>10260</v>
      </c>
      <c r="G9" s="138">
        <v>9300</v>
      </c>
      <c r="H9" s="138">
        <v>9330</v>
      </c>
      <c r="I9" s="138">
        <v>15650</v>
      </c>
      <c r="J9" s="138">
        <v>16880</v>
      </c>
      <c r="K9" s="138">
        <v>27900</v>
      </c>
      <c r="L9" s="138">
        <v>17200</v>
      </c>
      <c r="M9" s="138">
        <v>14300</v>
      </c>
      <c r="N9" s="138">
        <v>19830</v>
      </c>
      <c r="O9" s="138">
        <v>8630</v>
      </c>
      <c r="P9" s="138">
        <v>7200</v>
      </c>
      <c r="Q9" s="138">
        <v>10100</v>
      </c>
      <c r="R9" s="138">
        <v>8140</v>
      </c>
      <c r="S9" s="138">
        <v>10220</v>
      </c>
      <c r="T9" s="138">
        <v>14920</v>
      </c>
      <c r="U9" s="138">
        <v>9620</v>
      </c>
      <c r="V9" s="138">
        <v>9550</v>
      </c>
      <c r="W9" s="138">
        <v>14080</v>
      </c>
      <c r="X9" s="138">
        <v>12620</v>
      </c>
      <c r="Y9" s="138">
        <v>12720</v>
      </c>
      <c r="Z9" s="138">
        <v>16980</v>
      </c>
      <c r="AA9" s="64">
        <f t="shared" ref="AA9:AA19" si="0">AVERAGE(C9,F9,I9,L9,O9,R9,U9,X9)</f>
        <v>11368.75</v>
      </c>
      <c r="AB9" s="64">
        <f t="shared" ref="AB9:AB34" si="1">AVERAGE(D9,G9,J9,M9,P9,S9,V9,Y9)</f>
        <v>11216.25</v>
      </c>
      <c r="AC9" s="64">
        <f t="shared" ref="AC9:AC19" si="2">AVERAGE(E9,H9,K9,N9,Q9,T9,W9,Z9)</f>
        <v>15855</v>
      </c>
    </row>
    <row r="10" spans="1:34" x14ac:dyDescent="0.25">
      <c r="A10" s="209"/>
      <c r="B10" s="137" t="s">
        <v>620</v>
      </c>
      <c r="C10" s="137">
        <v>8.06</v>
      </c>
      <c r="D10" s="137">
        <v>8.3000000000000007</v>
      </c>
      <c r="E10" s="137">
        <v>8.06</v>
      </c>
      <c r="F10" s="137">
        <v>8.8699999999999992</v>
      </c>
      <c r="G10" s="137">
        <v>9.27</v>
      </c>
      <c r="H10" s="137">
        <v>8.9700000000000006</v>
      </c>
      <c r="I10" s="137">
        <v>8.7899999999999991</v>
      </c>
      <c r="J10" s="137">
        <v>9.07</v>
      </c>
      <c r="K10" s="137">
        <v>8.89</v>
      </c>
      <c r="L10" s="137">
        <v>8.68</v>
      </c>
      <c r="M10" s="137">
        <v>8.43</v>
      </c>
      <c r="N10" s="137">
        <v>8.31</v>
      </c>
      <c r="O10" s="137">
        <v>8.23</v>
      </c>
      <c r="P10" s="137">
        <v>8.5500000000000007</v>
      </c>
      <c r="Q10" s="137">
        <v>8.18</v>
      </c>
      <c r="R10" s="137"/>
      <c r="S10" s="137">
        <v>8.6</v>
      </c>
      <c r="T10" s="137">
        <v>8.5500000000000007</v>
      </c>
      <c r="U10" s="137">
        <v>8.8699999999999992</v>
      </c>
      <c r="V10" s="137">
        <v>9.0399999999999991</v>
      </c>
      <c r="W10" s="137">
        <v>8.76</v>
      </c>
      <c r="X10" s="137">
        <v>7.64</v>
      </c>
      <c r="Y10" s="137">
        <v>7.96</v>
      </c>
      <c r="Z10" s="137">
        <v>8.56</v>
      </c>
      <c r="AA10" s="64">
        <f t="shared" si="0"/>
        <v>8.4485714285714284</v>
      </c>
      <c r="AB10" s="64">
        <f t="shared" si="1"/>
        <v>8.6524999999999999</v>
      </c>
      <c r="AC10" s="64">
        <f t="shared" si="2"/>
        <v>8.5350000000000001</v>
      </c>
    </row>
    <row r="11" spans="1:34" x14ac:dyDescent="0.25">
      <c r="A11" s="209"/>
      <c r="B11" s="138" t="s">
        <v>686</v>
      </c>
      <c r="C11" s="138"/>
      <c r="D11" s="138">
        <v>3000</v>
      </c>
      <c r="E11" s="138"/>
      <c r="F11" s="138">
        <v>1300</v>
      </c>
      <c r="G11" s="138">
        <v>1300</v>
      </c>
      <c r="H11" s="138">
        <v>1400</v>
      </c>
      <c r="I11" s="138">
        <v>1500</v>
      </c>
      <c r="J11" s="138">
        <v>1400</v>
      </c>
      <c r="K11" s="138">
        <v>1800</v>
      </c>
      <c r="L11" s="138">
        <v>1000</v>
      </c>
      <c r="M11" s="138">
        <v>1500</v>
      </c>
      <c r="N11" s="138">
        <v>2300</v>
      </c>
      <c r="O11" s="271">
        <v>1300</v>
      </c>
      <c r="P11" s="138">
        <v>2300</v>
      </c>
      <c r="Q11" s="271">
        <v>3100</v>
      </c>
      <c r="R11" s="138">
        <v>2600</v>
      </c>
      <c r="S11" s="138">
        <v>1200</v>
      </c>
      <c r="T11" s="138">
        <v>1800</v>
      </c>
      <c r="U11" s="138">
        <v>950</v>
      </c>
      <c r="V11" s="138">
        <v>1600</v>
      </c>
      <c r="W11" s="138">
        <v>2100</v>
      </c>
      <c r="X11" s="138">
        <v>2100</v>
      </c>
      <c r="Y11" s="138">
        <v>1400</v>
      </c>
      <c r="Z11" s="138">
        <v>1700</v>
      </c>
      <c r="AA11" s="64">
        <f t="shared" si="0"/>
        <v>1535.7142857142858</v>
      </c>
      <c r="AB11" s="64">
        <f t="shared" si="1"/>
        <v>1712.5</v>
      </c>
      <c r="AC11" s="64">
        <f t="shared" si="2"/>
        <v>2028.5714285714287</v>
      </c>
    </row>
    <row r="12" spans="1:34" x14ac:dyDescent="0.25">
      <c r="A12" s="209"/>
      <c r="B12" s="137" t="s">
        <v>687</v>
      </c>
      <c r="C12" s="137"/>
      <c r="D12" s="137">
        <v>10</v>
      </c>
      <c r="E12" s="137"/>
      <c r="F12" s="137">
        <v>5</v>
      </c>
      <c r="G12" s="137">
        <v>10</v>
      </c>
      <c r="H12" s="137">
        <v>10</v>
      </c>
      <c r="I12" s="137">
        <v>5</v>
      </c>
      <c r="J12" s="137">
        <v>5</v>
      </c>
      <c r="K12" s="137">
        <v>5</v>
      </c>
      <c r="L12" s="137">
        <v>5</v>
      </c>
      <c r="M12" s="137">
        <v>5</v>
      </c>
      <c r="N12" s="137">
        <v>5</v>
      </c>
      <c r="O12" s="137">
        <v>5</v>
      </c>
      <c r="P12" s="137">
        <v>40</v>
      </c>
      <c r="Q12" s="137">
        <v>10</v>
      </c>
      <c r="R12" s="137">
        <v>5</v>
      </c>
      <c r="S12" s="137">
        <v>5</v>
      </c>
      <c r="T12" s="137">
        <v>10</v>
      </c>
      <c r="U12" s="137">
        <v>5</v>
      </c>
      <c r="V12" s="137">
        <v>5</v>
      </c>
      <c r="W12" s="137">
        <v>5</v>
      </c>
      <c r="X12" s="137">
        <v>5</v>
      </c>
      <c r="Y12" s="137">
        <v>5</v>
      </c>
      <c r="Z12" s="137">
        <v>5</v>
      </c>
      <c r="AA12" s="64">
        <f t="shared" si="0"/>
        <v>5</v>
      </c>
      <c r="AB12" s="64">
        <f t="shared" si="1"/>
        <v>10.625</v>
      </c>
      <c r="AC12" s="64">
        <f t="shared" si="2"/>
        <v>7.1428571428571432</v>
      </c>
    </row>
    <row r="13" spans="1:34" x14ac:dyDescent="0.25">
      <c r="A13" s="209"/>
      <c r="B13" s="138" t="s">
        <v>688</v>
      </c>
      <c r="C13" s="138">
        <v>-999</v>
      </c>
      <c r="D13" s="138">
        <v>0.5</v>
      </c>
      <c r="E13" s="138">
        <v>-999</v>
      </c>
      <c r="F13" s="138">
        <v>9</v>
      </c>
      <c r="G13" s="138">
        <v>2</v>
      </c>
      <c r="H13" s="138">
        <v>24</v>
      </c>
      <c r="I13" s="138">
        <v>7</v>
      </c>
      <c r="J13" s="138">
        <v>4</v>
      </c>
      <c r="K13" s="138">
        <v>22</v>
      </c>
      <c r="L13" s="138">
        <v>50</v>
      </c>
      <c r="M13" s="138">
        <v>39</v>
      </c>
      <c r="N13" s="138">
        <v>10</v>
      </c>
      <c r="O13" s="138">
        <v>14</v>
      </c>
      <c r="P13" s="138">
        <v>23</v>
      </c>
      <c r="Q13" s="138">
        <v>0.5</v>
      </c>
      <c r="R13" s="138">
        <v>4</v>
      </c>
      <c r="S13" s="138">
        <v>17</v>
      </c>
      <c r="T13" s="138">
        <v>13</v>
      </c>
      <c r="U13" s="138">
        <v>0.5</v>
      </c>
      <c r="V13" s="138">
        <v>3</v>
      </c>
      <c r="W13" s="138">
        <v>5</v>
      </c>
      <c r="X13" s="138">
        <v>4</v>
      </c>
      <c r="Y13" s="138">
        <v>11</v>
      </c>
      <c r="Z13" s="138">
        <v>6</v>
      </c>
      <c r="AA13" s="64">
        <f>AVERAGE(F13,I13,L13,O13,R13,U13,X13)</f>
        <v>12.642857142857142</v>
      </c>
      <c r="AB13" s="62">
        <f>AVERAGE(D13,G13,J13,M13,P13,S13,V13,Y13)</f>
        <v>12.4375</v>
      </c>
      <c r="AC13" s="64">
        <f>AVERAGE(H13,K13,N13,Q13,T13,W13,Z13)</f>
        <v>11.5</v>
      </c>
    </row>
    <row r="14" spans="1:34" x14ac:dyDescent="0.25">
      <c r="A14" s="209"/>
      <c r="B14" s="137" t="s">
        <v>689</v>
      </c>
      <c r="C14" s="137">
        <v>-999</v>
      </c>
      <c r="D14" s="137">
        <v>0.5</v>
      </c>
      <c r="E14" s="137">
        <v>-999</v>
      </c>
      <c r="F14" s="137">
        <v>2</v>
      </c>
      <c r="G14" s="137">
        <v>2</v>
      </c>
      <c r="H14" s="137">
        <v>0.5</v>
      </c>
      <c r="I14" s="137">
        <v>0.5</v>
      </c>
      <c r="J14" s="137">
        <v>0.5</v>
      </c>
      <c r="K14" s="137">
        <v>0.5</v>
      </c>
      <c r="L14" s="137">
        <v>0.5</v>
      </c>
      <c r="M14" s="137">
        <v>0.5</v>
      </c>
      <c r="N14" s="137">
        <v>0.5</v>
      </c>
      <c r="O14" s="137">
        <v>0.5</v>
      </c>
      <c r="P14" s="137">
        <v>1</v>
      </c>
      <c r="Q14" s="137">
        <v>0.5</v>
      </c>
      <c r="R14" s="137">
        <v>0.5</v>
      </c>
      <c r="S14" s="137">
        <v>1</v>
      </c>
      <c r="T14" s="137">
        <v>2</v>
      </c>
      <c r="U14" s="137">
        <v>0.5</v>
      </c>
      <c r="V14" s="137">
        <v>0.5</v>
      </c>
      <c r="W14" s="137">
        <v>8</v>
      </c>
      <c r="X14" s="137">
        <v>0.5</v>
      </c>
      <c r="Y14" s="137">
        <v>0.5</v>
      </c>
      <c r="Z14" s="137">
        <v>0.5</v>
      </c>
      <c r="AA14" s="64">
        <f t="shared" ref="AA14:AA17" si="3">AVERAGE(F14,I14,L14,O14,R14,U14,X14)</f>
        <v>0.7142857142857143</v>
      </c>
      <c r="AB14" s="62">
        <f t="shared" ref="AB14:AB15" si="4">AVERAGE(D14,G14,J14,M14,P14,S14,V14,Y14)</f>
        <v>0.8125</v>
      </c>
      <c r="AC14" s="64">
        <f t="shared" ref="AC14:AC16" si="5">AVERAGE(H14,K14,N14,Q14,T14,W14,Z14)</f>
        <v>1.7857142857142858</v>
      </c>
    </row>
    <row r="15" spans="1:34" x14ac:dyDescent="0.25">
      <c r="A15" s="209"/>
      <c r="B15" s="138" t="s">
        <v>690</v>
      </c>
      <c r="C15" s="138">
        <v>-999</v>
      </c>
      <c r="D15" s="138">
        <v>0.5</v>
      </c>
      <c r="E15" s="138">
        <v>-999</v>
      </c>
      <c r="F15" s="138">
        <v>2</v>
      </c>
      <c r="G15" s="138">
        <v>5</v>
      </c>
      <c r="H15" s="138">
        <v>2</v>
      </c>
      <c r="I15" s="138">
        <v>0.5</v>
      </c>
      <c r="J15" s="138">
        <v>2</v>
      </c>
      <c r="K15" s="138">
        <v>2</v>
      </c>
      <c r="L15" s="138">
        <v>4</v>
      </c>
      <c r="M15" s="138">
        <v>3</v>
      </c>
      <c r="N15" s="138">
        <v>2</v>
      </c>
      <c r="O15" s="138">
        <v>1</v>
      </c>
      <c r="P15" s="138">
        <v>2</v>
      </c>
      <c r="Q15" s="138">
        <v>0.5</v>
      </c>
      <c r="R15" s="138">
        <v>2</v>
      </c>
      <c r="S15" s="138">
        <v>6</v>
      </c>
      <c r="T15" s="138">
        <v>6</v>
      </c>
      <c r="U15" s="138">
        <v>0.5</v>
      </c>
      <c r="V15" s="138">
        <v>0.5</v>
      </c>
      <c r="W15" s="138">
        <v>5</v>
      </c>
      <c r="X15" s="138">
        <v>0.5</v>
      </c>
      <c r="Y15" s="138">
        <v>0.5</v>
      </c>
      <c r="Z15" s="138">
        <v>1</v>
      </c>
      <c r="AA15" s="64">
        <f t="shared" si="3"/>
        <v>1.5</v>
      </c>
      <c r="AB15" s="62">
        <f t="shared" si="4"/>
        <v>2.4375</v>
      </c>
      <c r="AC15" s="64">
        <f t="shared" si="5"/>
        <v>2.6428571428571428</v>
      </c>
    </row>
    <row r="16" spans="1:34" x14ac:dyDescent="0.25">
      <c r="A16" s="209"/>
      <c r="B16" s="137" t="s">
        <v>691</v>
      </c>
      <c r="C16" s="137">
        <v>-999</v>
      </c>
      <c r="D16" s="137">
        <v>2</v>
      </c>
      <c r="E16" s="137">
        <v>-999</v>
      </c>
      <c r="F16" s="137">
        <v>3</v>
      </c>
      <c r="G16" s="137">
        <v>140</v>
      </c>
      <c r="H16" s="137">
        <v>3</v>
      </c>
      <c r="I16" s="137">
        <v>2</v>
      </c>
      <c r="J16" s="137">
        <v>2</v>
      </c>
      <c r="K16" s="137">
        <v>0.5</v>
      </c>
      <c r="L16" s="137">
        <v>0.5</v>
      </c>
      <c r="M16" s="137">
        <v>0.5</v>
      </c>
      <c r="N16" s="137">
        <v>0.5</v>
      </c>
      <c r="O16" s="137">
        <v>0.5</v>
      </c>
      <c r="P16" s="137">
        <v>6</v>
      </c>
      <c r="Q16" s="137">
        <v>17</v>
      </c>
      <c r="R16" s="137">
        <v>0.5</v>
      </c>
      <c r="S16" s="137">
        <v>4</v>
      </c>
      <c r="T16" s="137">
        <v>3</v>
      </c>
      <c r="U16" s="137">
        <v>0.5</v>
      </c>
      <c r="V16" s="137">
        <v>0.5</v>
      </c>
      <c r="W16" s="137">
        <v>0.5</v>
      </c>
      <c r="X16" s="137">
        <v>0.5</v>
      </c>
      <c r="Y16" s="137">
        <v>0.5</v>
      </c>
      <c r="Z16" s="137">
        <v>0.5</v>
      </c>
      <c r="AA16" s="64">
        <f t="shared" si="3"/>
        <v>1.0714285714285714</v>
      </c>
      <c r="AB16" s="62">
        <f>AVERAGE(D16,G16,J16,M16,P16,S16,V16,Y16)</f>
        <v>19.4375</v>
      </c>
      <c r="AC16" s="64">
        <f t="shared" si="5"/>
        <v>3.5714285714285716</v>
      </c>
    </row>
    <row r="17" spans="1:29" x14ac:dyDescent="0.25">
      <c r="A17" s="209"/>
      <c r="B17" s="138" t="s">
        <v>692</v>
      </c>
      <c r="C17" s="138">
        <v>-999</v>
      </c>
      <c r="D17" s="138">
        <v>18</v>
      </c>
      <c r="E17" s="138">
        <v>-999</v>
      </c>
      <c r="F17" s="138">
        <v>14.3</v>
      </c>
      <c r="G17" s="138">
        <v>18.899999999999999</v>
      </c>
      <c r="H17" s="138">
        <v>24.3</v>
      </c>
      <c r="I17" s="138">
        <v>12.4</v>
      </c>
      <c r="J17" s="138">
        <v>24.2</v>
      </c>
      <c r="K17" s="138">
        <v>20.5</v>
      </c>
      <c r="L17" s="138">
        <v>11</v>
      </c>
      <c r="M17" s="138">
        <v>18.2</v>
      </c>
      <c r="N17" s="138">
        <v>23</v>
      </c>
      <c r="O17" s="138">
        <v>13.4</v>
      </c>
      <c r="P17" s="138">
        <v>17.600000000000001</v>
      </c>
      <c r="Q17" s="138">
        <v>18.8</v>
      </c>
      <c r="R17" s="138"/>
      <c r="S17" s="138">
        <v>14.3</v>
      </c>
      <c r="T17" s="138">
        <v>19.7</v>
      </c>
      <c r="U17" s="138">
        <v>13.3</v>
      </c>
      <c r="V17" s="138">
        <v>20.399999999999999</v>
      </c>
      <c r="W17" s="138">
        <v>24.5</v>
      </c>
      <c r="X17" s="138">
        <v>17.3</v>
      </c>
      <c r="Y17" s="138">
        <v>18.5</v>
      </c>
      <c r="Z17" s="138">
        <v>19.7</v>
      </c>
      <c r="AA17" s="64">
        <f t="shared" si="3"/>
        <v>13.616666666666667</v>
      </c>
      <c r="AB17" s="64">
        <f t="shared" si="1"/>
        <v>18.762499999999999</v>
      </c>
      <c r="AC17" s="64">
        <f>AVERAGE(H17,K17,N17,Q17,T17,W17,Z17)</f>
        <v>21.5</v>
      </c>
    </row>
    <row r="18" spans="1:29" x14ac:dyDescent="0.25">
      <c r="A18" s="209"/>
      <c r="B18" s="137" t="s">
        <v>726</v>
      </c>
      <c r="C18" s="137">
        <v>88.1</v>
      </c>
      <c r="D18" s="137">
        <v>92</v>
      </c>
      <c r="E18" s="137">
        <v>-999</v>
      </c>
      <c r="F18" s="137">
        <v>109</v>
      </c>
      <c r="G18" s="137">
        <v>126.8</v>
      </c>
      <c r="H18" s="137">
        <v>156</v>
      </c>
      <c r="I18" s="137">
        <v>95.1</v>
      </c>
      <c r="J18" s="137">
        <v>-999</v>
      </c>
      <c r="K18" s="137">
        <v>111.2</v>
      </c>
      <c r="L18" s="137">
        <v>-999</v>
      </c>
      <c r="M18" s="137">
        <v>-999</v>
      </c>
      <c r="N18" s="137">
        <v>-999</v>
      </c>
      <c r="O18" s="137">
        <v>100.4</v>
      </c>
      <c r="P18" s="137">
        <v>98.5</v>
      </c>
      <c r="Q18" s="137">
        <v>90.4</v>
      </c>
      <c r="R18" s="137"/>
      <c r="S18" s="137">
        <v>89.3</v>
      </c>
      <c r="T18" s="137">
        <v>-9999</v>
      </c>
      <c r="U18" s="137" t="s">
        <v>758</v>
      </c>
      <c r="V18" s="137" t="s">
        <v>758</v>
      </c>
      <c r="W18" s="137" t="s">
        <v>758</v>
      </c>
      <c r="X18" s="137" t="s">
        <v>758</v>
      </c>
      <c r="Y18" s="137" t="s">
        <v>758</v>
      </c>
      <c r="Z18" s="137" t="s">
        <v>758</v>
      </c>
    </row>
    <row r="19" spans="1:29" x14ac:dyDescent="0.25">
      <c r="A19" s="209"/>
      <c r="B19" s="138" t="s">
        <v>626</v>
      </c>
      <c r="C19" s="138">
        <v>5.0000000000000001E-3</v>
      </c>
      <c r="D19" s="138">
        <v>1.8</v>
      </c>
      <c r="E19" s="138"/>
      <c r="F19" s="138">
        <v>0.01</v>
      </c>
      <c r="G19" s="138">
        <v>0.01</v>
      </c>
      <c r="H19" s="138">
        <v>0.01</v>
      </c>
      <c r="I19" s="138">
        <v>5.0000000000000001E-3</v>
      </c>
      <c r="J19" s="138">
        <v>5.0000000000000001E-3</v>
      </c>
      <c r="K19" s="138">
        <v>5.0000000000000001E-3</v>
      </c>
      <c r="L19" s="138">
        <v>5.0000000000000001E-3</v>
      </c>
      <c r="M19" s="138">
        <v>0.01</v>
      </c>
      <c r="N19" s="138">
        <v>0.02</v>
      </c>
      <c r="O19" s="138">
        <v>5.0000000000000001E-3</v>
      </c>
      <c r="P19" s="138">
        <v>5.0000000000000001E-3</v>
      </c>
      <c r="Q19" s="138"/>
      <c r="R19" s="138">
        <v>5.0000000000000001E-3</v>
      </c>
      <c r="S19" s="138">
        <v>5.0000000000000001E-3</v>
      </c>
      <c r="T19" s="138">
        <v>5.0000000000000001E-3</v>
      </c>
      <c r="U19" s="138">
        <v>0.06</v>
      </c>
      <c r="V19" s="138">
        <v>0.01</v>
      </c>
      <c r="W19" s="138">
        <v>0.01</v>
      </c>
      <c r="X19" s="138"/>
      <c r="Y19" s="138">
        <v>5.0000000000000001E-3</v>
      </c>
      <c r="Z19" s="138"/>
      <c r="AA19" s="64">
        <f t="shared" si="0"/>
        <v>1.3571428571428571E-2</v>
      </c>
      <c r="AB19" s="64">
        <f t="shared" si="1"/>
        <v>0.23124999999999996</v>
      </c>
      <c r="AC19" s="64">
        <f t="shared" si="2"/>
        <v>0.01</v>
      </c>
    </row>
    <row r="20" spans="1:29" x14ac:dyDescent="0.25">
      <c r="A20" s="210"/>
      <c r="B20" s="137" t="s">
        <v>627</v>
      </c>
      <c r="C20" s="137"/>
      <c r="D20" s="137">
        <v>3.7</v>
      </c>
      <c r="E20" s="137"/>
      <c r="F20" s="137"/>
      <c r="G20" s="137">
        <v>3.6</v>
      </c>
      <c r="H20" s="137"/>
      <c r="I20" s="137"/>
      <c r="J20" s="137">
        <v>4.5999999999999996</v>
      </c>
      <c r="K20" s="137"/>
      <c r="L20" s="137"/>
      <c r="M20" s="137">
        <v>0.3</v>
      </c>
      <c r="N20" s="137"/>
      <c r="O20" s="137"/>
      <c r="P20" s="137">
        <v>1.8</v>
      </c>
      <c r="Q20" s="137"/>
      <c r="R20" s="137"/>
      <c r="S20" s="137">
        <v>6.5</v>
      </c>
      <c r="T20" s="137"/>
      <c r="U20" s="137"/>
      <c r="V20" s="137">
        <v>10</v>
      </c>
      <c r="W20" s="137"/>
      <c r="X20" s="137"/>
      <c r="Y20" s="137">
        <v>0.25</v>
      </c>
      <c r="Z20" s="137"/>
      <c r="AB20" s="64">
        <f t="shared" si="1"/>
        <v>3.84375</v>
      </c>
    </row>
    <row r="21" spans="1:29" x14ac:dyDescent="0.25">
      <c r="A21" s="210"/>
      <c r="B21" s="138" t="s">
        <v>628</v>
      </c>
      <c r="C21" s="138"/>
      <c r="D21" s="138">
        <v>11</v>
      </c>
      <c r="E21" s="138"/>
      <c r="F21" s="138"/>
      <c r="G21" s="138">
        <v>22</v>
      </c>
      <c r="H21" s="138"/>
      <c r="I21" s="138"/>
      <c r="J21" s="138">
        <v>9</v>
      </c>
      <c r="K21" s="138"/>
      <c r="L21" s="138"/>
      <c r="M21" s="138">
        <v>35</v>
      </c>
      <c r="N21" s="138"/>
      <c r="O21" s="138"/>
      <c r="P21" s="138">
        <v>130</v>
      </c>
      <c r="Q21" s="138"/>
      <c r="R21" s="138"/>
      <c r="S21" s="138">
        <v>15</v>
      </c>
      <c r="T21" s="138"/>
      <c r="U21" s="138"/>
      <c r="V21" s="138">
        <v>24</v>
      </c>
      <c r="W21" s="138"/>
      <c r="X21" s="138"/>
      <c r="Y21" s="251">
        <v>19</v>
      </c>
      <c r="Z21" s="138"/>
      <c r="AB21" s="64">
        <f t="shared" si="1"/>
        <v>33.125</v>
      </c>
    </row>
    <row r="22" spans="1:29" x14ac:dyDescent="0.25">
      <c r="A22" s="210"/>
      <c r="B22" s="137" t="s">
        <v>693</v>
      </c>
      <c r="C22" s="137"/>
      <c r="D22" s="137">
        <v>5.3</v>
      </c>
      <c r="E22" s="137"/>
      <c r="F22" s="137"/>
      <c r="G22" s="137">
        <v>5.5</v>
      </c>
      <c r="H22" s="137"/>
      <c r="I22" s="137"/>
      <c r="J22" s="137">
        <v>8.8000000000000007</v>
      </c>
      <c r="K22" s="137"/>
      <c r="L22" s="137"/>
      <c r="M22" s="137">
        <v>8.4</v>
      </c>
      <c r="N22" s="137"/>
      <c r="O22" s="137"/>
      <c r="P22" s="137">
        <v>5.3</v>
      </c>
      <c r="Q22" s="137"/>
      <c r="R22" s="137"/>
      <c r="S22" s="137">
        <v>6.3</v>
      </c>
      <c r="T22" s="137"/>
      <c r="U22" s="137"/>
      <c r="V22" s="137">
        <v>5.9</v>
      </c>
      <c r="W22" s="137"/>
      <c r="X22" s="137"/>
      <c r="Y22" s="137">
        <v>6.9</v>
      </c>
      <c r="Z22" s="137"/>
      <c r="AB22" s="64">
        <f t="shared" si="1"/>
        <v>6.5499999999999989</v>
      </c>
    </row>
    <row r="23" spans="1:29" x14ac:dyDescent="0.25">
      <c r="A23" s="210"/>
      <c r="B23" s="138" t="s">
        <v>629</v>
      </c>
      <c r="C23" s="138"/>
      <c r="D23" s="138">
        <v>180</v>
      </c>
      <c r="E23" s="138"/>
      <c r="F23" s="138"/>
      <c r="G23" s="138">
        <v>148</v>
      </c>
      <c r="H23" s="138"/>
      <c r="I23" s="138"/>
      <c r="J23" s="138">
        <v>170</v>
      </c>
      <c r="K23" s="138"/>
      <c r="L23" s="138"/>
      <c r="M23" s="138">
        <v>145</v>
      </c>
      <c r="N23" s="138"/>
      <c r="O23" s="138"/>
      <c r="P23" s="138">
        <v>115</v>
      </c>
      <c r="Q23" s="138"/>
      <c r="R23" s="138"/>
      <c r="S23" s="138">
        <v>120</v>
      </c>
      <c r="T23" s="138"/>
      <c r="U23" s="138"/>
      <c r="V23" s="138">
        <v>125</v>
      </c>
      <c r="W23" s="138"/>
      <c r="X23" s="138"/>
      <c r="Y23" s="251">
        <v>135</v>
      </c>
      <c r="Z23" s="138"/>
      <c r="AB23" s="64">
        <f t="shared" si="1"/>
        <v>142.25</v>
      </c>
    </row>
    <row r="24" spans="1:29" x14ac:dyDescent="0.25">
      <c r="A24" s="210"/>
      <c r="B24" s="137" t="s">
        <v>630</v>
      </c>
      <c r="C24" s="137"/>
      <c r="D24" s="137">
        <v>1700</v>
      </c>
      <c r="E24" s="137"/>
      <c r="F24" s="137"/>
      <c r="G24" s="137">
        <v>1800</v>
      </c>
      <c r="H24" s="137"/>
      <c r="I24" s="137"/>
      <c r="J24" s="137">
        <v>3100</v>
      </c>
      <c r="K24" s="137"/>
      <c r="L24" s="137"/>
      <c r="M24" s="137">
        <v>2800</v>
      </c>
      <c r="N24" s="137"/>
      <c r="O24" s="137"/>
      <c r="P24" s="137">
        <v>1400</v>
      </c>
      <c r="Q24" s="137"/>
      <c r="R24" s="137"/>
      <c r="S24" s="137">
        <v>2000</v>
      </c>
      <c r="T24" s="137"/>
      <c r="U24" s="137"/>
      <c r="V24" s="137">
        <v>1800</v>
      </c>
      <c r="W24" s="137"/>
      <c r="X24" s="137"/>
      <c r="Y24" s="137">
        <v>2400</v>
      </c>
      <c r="Z24" s="137"/>
      <c r="AB24" s="64">
        <f t="shared" si="1"/>
        <v>2125</v>
      </c>
    </row>
    <row r="25" spans="1:29" x14ac:dyDescent="0.25">
      <c r="A25" s="211"/>
      <c r="B25" s="138" t="s">
        <v>631</v>
      </c>
      <c r="C25" s="138"/>
      <c r="D25" s="138">
        <v>19</v>
      </c>
      <c r="E25" s="138"/>
      <c r="F25" s="138"/>
      <c r="G25" s="138">
        <v>3</v>
      </c>
      <c r="H25" s="138"/>
      <c r="I25" s="138"/>
      <c r="J25" s="138">
        <v>4.4000000000000004</v>
      </c>
      <c r="K25" s="138"/>
      <c r="L25" s="138"/>
      <c r="M25" s="138">
        <v>10</v>
      </c>
      <c r="N25" s="138"/>
      <c r="O25" s="138"/>
      <c r="P25" s="138">
        <v>11</v>
      </c>
      <c r="Q25" s="138"/>
      <c r="R25" s="138"/>
      <c r="S25" s="138">
        <v>3.7</v>
      </c>
      <c r="T25" s="138"/>
      <c r="U25" s="138"/>
      <c r="V25" s="138">
        <v>2.9</v>
      </c>
      <c r="W25" s="138"/>
      <c r="X25" s="138"/>
      <c r="Y25" s="251">
        <v>1.7</v>
      </c>
      <c r="Z25" s="138"/>
      <c r="AB25" s="64">
        <f t="shared" si="1"/>
        <v>6.9625000000000004</v>
      </c>
    </row>
    <row r="26" spans="1:29" x14ac:dyDescent="0.25">
      <c r="A26" s="211"/>
      <c r="B26" s="137" t="s">
        <v>632</v>
      </c>
      <c r="C26" s="137"/>
      <c r="D26" s="137">
        <v>1400</v>
      </c>
      <c r="E26" s="137"/>
      <c r="F26" s="137"/>
      <c r="G26" s="137">
        <v>1430</v>
      </c>
      <c r="H26" s="137"/>
      <c r="I26" s="137"/>
      <c r="J26" s="137">
        <v>2540</v>
      </c>
      <c r="K26" s="137"/>
      <c r="L26" s="137"/>
      <c r="M26" s="137">
        <v>2200</v>
      </c>
      <c r="N26" s="137"/>
      <c r="O26" s="137"/>
      <c r="P26" s="137">
        <v>1150</v>
      </c>
      <c r="Q26" s="137"/>
      <c r="R26" s="137"/>
      <c r="S26" s="137">
        <v>1500</v>
      </c>
      <c r="T26" s="137"/>
      <c r="U26" s="137"/>
      <c r="V26" s="137">
        <v>1390</v>
      </c>
      <c r="W26" s="137"/>
      <c r="X26" s="137"/>
      <c r="Y26" s="137">
        <v>1970</v>
      </c>
      <c r="Z26" s="137"/>
      <c r="AB26" s="64">
        <f t="shared" si="1"/>
        <v>1697.5</v>
      </c>
    </row>
    <row r="27" spans="1:29" x14ac:dyDescent="0.25">
      <c r="A27" s="211"/>
      <c r="B27" s="138" t="s">
        <v>633</v>
      </c>
      <c r="C27" s="138"/>
      <c r="D27" s="138">
        <v>120</v>
      </c>
      <c r="E27" s="138"/>
      <c r="F27" s="138"/>
      <c r="G27" s="138">
        <v>123</v>
      </c>
      <c r="H27" s="138"/>
      <c r="I27" s="138"/>
      <c r="J27" s="138">
        <v>201</v>
      </c>
      <c r="K27" s="138"/>
      <c r="L27" s="138"/>
      <c r="M27" s="138">
        <v>179</v>
      </c>
      <c r="N27" s="138"/>
      <c r="O27" s="138"/>
      <c r="P27" s="138">
        <v>98</v>
      </c>
      <c r="Q27" s="138"/>
      <c r="R27" s="138"/>
      <c r="S27" s="138">
        <v>129</v>
      </c>
      <c r="T27" s="138"/>
      <c r="U27" s="138"/>
      <c r="V27" s="138">
        <v>113</v>
      </c>
      <c r="W27" s="138"/>
      <c r="X27" s="138"/>
      <c r="Y27" s="251">
        <v>150</v>
      </c>
      <c r="Z27" s="138"/>
      <c r="AB27" s="64">
        <f t="shared" si="1"/>
        <v>139.125</v>
      </c>
    </row>
    <row r="28" spans="1:29" x14ac:dyDescent="0.25">
      <c r="A28" s="211"/>
      <c r="B28" s="137" t="s">
        <v>634</v>
      </c>
      <c r="C28" s="137"/>
      <c r="D28" s="137">
        <v>330</v>
      </c>
      <c r="E28" s="137"/>
      <c r="F28" s="137"/>
      <c r="G28" s="137">
        <v>354</v>
      </c>
      <c r="H28" s="137"/>
      <c r="I28" s="137"/>
      <c r="J28" s="137">
        <v>637</v>
      </c>
      <c r="K28" s="137"/>
      <c r="L28" s="137"/>
      <c r="M28" s="137">
        <v>571</v>
      </c>
      <c r="N28" s="137"/>
      <c r="O28" s="137"/>
      <c r="P28" s="137">
        <v>284</v>
      </c>
      <c r="Q28" s="137"/>
      <c r="R28" s="137"/>
      <c r="S28" s="137">
        <v>398</v>
      </c>
      <c r="T28" s="137"/>
      <c r="U28" s="137"/>
      <c r="V28" s="137">
        <v>357</v>
      </c>
      <c r="W28" s="137"/>
      <c r="X28" s="137"/>
      <c r="Y28" s="137">
        <v>489</v>
      </c>
      <c r="Z28" s="137"/>
      <c r="AB28" s="64">
        <f t="shared" si="1"/>
        <v>427.5</v>
      </c>
    </row>
    <row r="29" spans="1:29" x14ac:dyDescent="0.25">
      <c r="A29" s="211"/>
      <c r="B29" s="138" t="s">
        <v>635</v>
      </c>
      <c r="C29" s="138"/>
      <c r="D29" s="138">
        <v>11</v>
      </c>
      <c r="E29" s="138"/>
      <c r="F29" s="138"/>
      <c r="G29" s="138">
        <v>9</v>
      </c>
      <c r="H29" s="138"/>
      <c r="I29" s="138"/>
      <c r="J29" s="138">
        <v>11</v>
      </c>
      <c r="K29" s="138"/>
      <c r="L29" s="138"/>
      <c r="M29" s="138">
        <v>11.2</v>
      </c>
      <c r="N29" s="138"/>
      <c r="O29" s="138"/>
      <c r="P29" s="138">
        <v>5.9</v>
      </c>
      <c r="Q29" s="138"/>
      <c r="R29" s="138"/>
      <c r="S29" s="138">
        <v>7.2</v>
      </c>
      <c r="T29" s="138"/>
      <c r="U29" s="138"/>
      <c r="V29" s="138">
        <v>9.3000000000000007</v>
      </c>
      <c r="W29" s="138"/>
      <c r="X29" s="138"/>
      <c r="Y29" s="251">
        <v>9.8000000000000007</v>
      </c>
      <c r="Z29" s="138"/>
      <c r="AB29" s="64">
        <f t="shared" si="1"/>
        <v>9.3000000000000007</v>
      </c>
    </row>
    <row r="30" spans="1:29" x14ac:dyDescent="0.25">
      <c r="A30" s="206"/>
      <c r="B30" s="137" t="s">
        <v>636</v>
      </c>
      <c r="C30" s="137"/>
      <c r="D30" s="137">
        <v>0.01</v>
      </c>
      <c r="E30" s="137"/>
      <c r="F30" s="137"/>
      <c r="G30" s="137">
        <v>0.01</v>
      </c>
      <c r="H30" s="137"/>
      <c r="I30" s="137"/>
      <c r="J30" s="137">
        <v>0.02</v>
      </c>
      <c r="K30" s="137"/>
      <c r="L30" s="137"/>
      <c r="M30" s="137">
        <v>5.0000000000000001E-4</v>
      </c>
      <c r="N30" s="137"/>
      <c r="O30" s="137"/>
      <c r="P30" s="137">
        <v>1.2E-2</v>
      </c>
      <c r="Q30" s="137"/>
      <c r="R30" s="137"/>
      <c r="S30" s="137">
        <v>5.0000000000000001E-4</v>
      </c>
      <c r="T30" s="137"/>
      <c r="U30" s="137"/>
      <c r="V30" s="137">
        <v>5.0000000000000001E-4</v>
      </c>
      <c r="W30" s="137"/>
      <c r="X30" s="137"/>
      <c r="Y30" s="137">
        <v>-999</v>
      </c>
      <c r="Z30" s="137"/>
      <c r="AB30" s="64">
        <f>AVERAGE(D30,G30,J30,M30,P30,S30,V30)</f>
        <v>7.6428571428571439E-3</v>
      </c>
    </row>
    <row r="31" spans="1:29" x14ac:dyDescent="0.25">
      <c r="A31" s="206"/>
      <c r="B31" s="138" t="s">
        <v>637</v>
      </c>
      <c r="C31" s="138"/>
      <c r="D31" s="138">
        <v>3000</v>
      </c>
      <c r="E31" s="138"/>
      <c r="F31" s="138"/>
      <c r="G31" s="138">
        <v>3200</v>
      </c>
      <c r="H31" s="138"/>
      <c r="I31" s="138"/>
      <c r="J31" s="138">
        <v>5300</v>
      </c>
      <c r="K31" s="138"/>
      <c r="L31" s="138"/>
      <c r="M31" s="138">
        <v>4800</v>
      </c>
      <c r="N31" s="138"/>
      <c r="O31" s="138"/>
      <c r="P31" s="138">
        <v>2400</v>
      </c>
      <c r="Q31" s="138"/>
      <c r="R31" s="138"/>
      <c r="S31" s="138">
        <v>3150</v>
      </c>
      <c r="T31" s="138"/>
      <c r="U31" s="138"/>
      <c r="V31" s="138">
        <v>3210</v>
      </c>
      <c r="W31" s="138"/>
      <c r="X31" s="138"/>
      <c r="Y31" s="251">
        <v>4260</v>
      </c>
      <c r="Z31" s="138"/>
      <c r="AB31" s="64">
        <f t="shared" si="1"/>
        <v>3665</v>
      </c>
    </row>
    <row r="32" spans="1:29" x14ac:dyDescent="0.25">
      <c r="A32" s="206"/>
      <c r="B32" s="137" t="s">
        <v>638</v>
      </c>
      <c r="C32" s="137"/>
      <c r="D32" s="137">
        <v>210</v>
      </c>
      <c r="E32" s="137"/>
      <c r="F32" s="137"/>
      <c r="G32" s="137">
        <v>168</v>
      </c>
      <c r="H32" s="137"/>
      <c r="I32" s="137"/>
      <c r="J32" s="137">
        <v>207</v>
      </c>
      <c r="K32" s="137"/>
      <c r="L32" s="137"/>
      <c r="M32" s="137">
        <v>177</v>
      </c>
      <c r="N32" s="137"/>
      <c r="O32" s="137"/>
      <c r="P32" s="137">
        <v>140</v>
      </c>
      <c r="Q32" s="137"/>
      <c r="R32" s="137"/>
      <c r="S32" s="137">
        <v>98</v>
      </c>
      <c r="T32" s="137"/>
      <c r="U32" s="137"/>
      <c r="V32" s="137">
        <v>153</v>
      </c>
      <c r="W32" s="137"/>
      <c r="X32" s="137"/>
      <c r="Y32" s="137">
        <v>97</v>
      </c>
      <c r="Z32" s="137"/>
      <c r="AB32" s="64">
        <f t="shared" si="1"/>
        <v>156.25</v>
      </c>
    </row>
    <row r="33" spans="1:30" x14ac:dyDescent="0.25">
      <c r="A33" s="206"/>
      <c r="B33" s="138" t="s">
        <v>639</v>
      </c>
      <c r="C33" s="138"/>
      <c r="D33" s="138">
        <v>1</v>
      </c>
      <c r="E33" s="138"/>
      <c r="F33" s="138"/>
      <c r="G33" s="138">
        <v>6</v>
      </c>
      <c r="H33" s="138"/>
      <c r="I33" s="138"/>
      <c r="J33" s="138">
        <v>1</v>
      </c>
      <c r="K33" s="138"/>
      <c r="L33" s="138"/>
      <c r="M33" s="138">
        <v>1</v>
      </c>
      <c r="N33" s="138"/>
      <c r="O33" s="138"/>
      <c r="P33" s="138">
        <v>1</v>
      </c>
      <c r="Q33" s="138"/>
      <c r="R33" s="138"/>
      <c r="S33" s="138">
        <v>24</v>
      </c>
      <c r="T33" s="138"/>
      <c r="U33" s="138"/>
      <c r="V33" s="138">
        <v>0.5</v>
      </c>
      <c r="W33" s="138"/>
      <c r="X33" s="138">
        <v>0.34</v>
      </c>
      <c r="Y33" s="251">
        <v>33</v>
      </c>
      <c r="Z33" s="138">
        <v>5.0000000000000001E-3</v>
      </c>
      <c r="AB33" s="64">
        <f t="shared" si="1"/>
        <v>8.4375</v>
      </c>
    </row>
    <row r="34" spans="1:30" x14ac:dyDescent="0.25">
      <c r="A34" s="206"/>
      <c r="B34" s="137" t="s">
        <v>640</v>
      </c>
      <c r="C34" s="137"/>
      <c r="D34" s="137">
        <v>160</v>
      </c>
      <c r="E34" s="137"/>
      <c r="F34" s="137"/>
      <c r="G34" s="137">
        <v>177</v>
      </c>
      <c r="H34" s="137"/>
      <c r="I34" s="137"/>
      <c r="J34" s="137">
        <v>314</v>
      </c>
      <c r="K34" s="137"/>
      <c r="L34" s="137"/>
      <c r="M34" s="137">
        <v>278</v>
      </c>
      <c r="N34" s="137"/>
      <c r="O34" s="137"/>
      <c r="P34" s="137">
        <v>147</v>
      </c>
      <c r="Q34" s="137"/>
      <c r="R34" s="137"/>
      <c r="S34" s="137">
        <v>194</v>
      </c>
      <c r="T34" s="137"/>
      <c r="U34" s="137"/>
      <c r="V34" s="137">
        <v>181</v>
      </c>
      <c r="W34" s="137"/>
      <c r="X34" s="137"/>
      <c r="Y34" s="137">
        <v>250</v>
      </c>
      <c r="Z34" s="137"/>
      <c r="AB34" s="64">
        <f t="shared" si="1"/>
        <v>212.625</v>
      </c>
    </row>
    <row r="35" spans="1:30" x14ac:dyDescent="0.25">
      <c r="A35" s="206"/>
      <c r="B35" s="139" t="s">
        <v>727</v>
      </c>
      <c r="C35" s="139"/>
      <c r="D35" s="139">
        <v>-9999</v>
      </c>
      <c r="E35" s="139"/>
      <c r="F35" s="139"/>
      <c r="G35" s="139">
        <v>2.5000000000000001E-2</v>
      </c>
      <c r="H35" s="139"/>
      <c r="I35" s="139"/>
      <c r="J35" s="139">
        <v>0.05</v>
      </c>
      <c r="K35" s="139"/>
      <c r="L35" s="139"/>
      <c r="M35" s="139">
        <v>2.5000000000000001E-3</v>
      </c>
      <c r="N35" s="139"/>
      <c r="O35" s="139"/>
      <c r="P35" s="139">
        <v>1.9E-2</v>
      </c>
      <c r="Q35" s="139"/>
      <c r="R35" s="139"/>
      <c r="S35" s="139"/>
      <c r="T35" s="139"/>
      <c r="U35" s="139"/>
      <c r="V35" s="139"/>
      <c r="W35" s="139"/>
      <c r="X35" s="139"/>
      <c r="Y35" s="139"/>
      <c r="Z35" s="139"/>
    </row>
    <row r="36" spans="1:30" x14ac:dyDescent="0.25">
      <c r="B36" s="64" t="s">
        <v>977</v>
      </c>
    </row>
    <row r="37" spans="1:30" x14ac:dyDescent="0.25">
      <c r="B37" s="64" t="s">
        <v>641</v>
      </c>
      <c r="P37" s="272" t="s">
        <v>808</v>
      </c>
    </row>
    <row r="38" spans="1:30" x14ac:dyDescent="0.25">
      <c r="B38" s="64" t="s">
        <v>642</v>
      </c>
    </row>
    <row r="39" spans="1:30" x14ac:dyDescent="0.25">
      <c r="B39" s="64" t="s">
        <v>757</v>
      </c>
    </row>
    <row r="40" spans="1:30" s="62" customFormat="1" x14ac:dyDescent="0.25">
      <c r="A40" s="64"/>
      <c r="B40" s="140"/>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242"/>
    </row>
    <row r="41" spans="1:30" s="62" customFormat="1" x14ac:dyDescent="0.25">
      <c r="A41" s="64"/>
      <c r="B41" s="142"/>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243"/>
    </row>
    <row r="42" spans="1:30" s="62" customFormat="1" x14ac:dyDescent="0.25">
      <c r="A42" s="64"/>
      <c r="B42" s="142"/>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243"/>
    </row>
    <row r="43" spans="1:30" s="62" customFormat="1" x14ac:dyDescent="0.25">
      <c r="A43" s="64"/>
      <c r="B43" s="142"/>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243"/>
    </row>
    <row r="44" spans="1:30" s="62" customFormat="1" x14ac:dyDescent="0.25">
      <c r="A44" s="64"/>
      <c r="B44" s="142"/>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243"/>
    </row>
    <row r="45" spans="1:30" s="62" customFormat="1" x14ac:dyDescent="0.25">
      <c r="A45" s="64"/>
      <c r="B45" s="142"/>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243"/>
    </row>
    <row r="46" spans="1:30" s="62" customFormat="1" x14ac:dyDescent="0.25">
      <c r="A46" s="64"/>
      <c r="B46" s="142"/>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243"/>
    </row>
    <row r="47" spans="1:30" s="62" customFormat="1" x14ac:dyDescent="0.25">
      <c r="A47" s="64"/>
      <c r="B47" s="142"/>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243"/>
    </row>
    <row r="48" spans="1:30" s="62" customFormat="1" x14ac:dyDescent="0.25">
      <c r="A48" s="64"/>
      <c r="B48" s="142"/>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243"/>
    </row>
    <row r="49" spans="1:30" s="62" customFormat="1" x14ac:dyDescent="0.25">
      <c r="A49" s="64"/>
      <c r="B49" s="142"/>
      <c r="C49" s="143"/>
      <c r="D49" s="14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243"/>
    </row>
    <row r="50" spans="1:30" s="62" customFormat="1" x14ac:dyDescent="0.25">
      <c r="A50" s="64"/>
      <c r="B50" s="142"/>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243"/>
    </row>
    <row r="51" spans="1:30" s="62" customFormat="1" x14ac:dyDescent="0.25">
      <c r="A51" s="64"/>
      <c r="B51" s="142"/>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243"/>
    </row>
    <row r="52" spans="1:30" s="62" customFormat="1" x14ac:dyDescent="0.25">
      <c r="A52" s="64"/>
      <c r="B52" s="142"/>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243"/>
    </row>
    <row r="53" spans="1:30" s="62" customFormat="1" x14ac:dyDescent="0.25">
      <c r="A53" s="64"/>
      <c r="B53" s="142"/>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243"/>
    </row>
    <row r="54" spans="1:30" s="62" customFormat="1" x14ac:dyDescent="0.25">
      <c r="A54" s="64"/>
      <c r="B54" s="142"/>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243"/>
    </row>
    <row r="55" spans="1:30" s="62" customFormat="1" x14ac:dyDescent="0.25">
      <c r="A55" s="64"/>
      <c r="B55" s="142"/>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243"/>
    </row>
    <row r="56" spans="1:30" s="62" customFormat="1" x14ac:dyDescent="0.25">
      <c r="A56" s="64"/>
      <c r="B56" s="142"/>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243"/>
    </row>
    <row r="57" spans="1:30" s="62" customFormat="1" x14ac:dyDescent="0.25">
      <c r="A57" s="64"/>
      <c r="B57" s="142"/>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243"/>
    </row>
    <row r="58" spans="1:30" s="62" customFormat="1" x14ac:dyDescent="0.25">
      <c r="A58" s="64"/>
      <c r="B58" s="142"/>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243"/>
    </row>
    <row r="59" spans="1:30" s="62" customFormat="1" x14ac:dyDescent="0.25">
      <c r="A59" s="64"/>
      <c r="B59" s="142"/>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243"/>
    </row>
    <row r="60" spans="1:30" s="62" customFormat="1" x14ac:dyDescent="0.25">
      <c r="A60" s="64"/>
      <c r="B60" s="142"/>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243"/>
    </row>
    <row r="61" spans="1:30" s="62" customFormat="1" x14ac:dyDescent="0.25">
      <c r="A61" s="64"/>
      <c r="B61" s="142"/>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243"/>
    </row>
    <row r="62" spans="1:30" s="62" customFormat="1" x14ac:dyDescent="0.25">
      <c r="A62" s="64"/>
      <c r="B62" s="142"/>
      <c r="C62" s="143"/>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243"/>
    </row>
    <row r="63" spans="1:30" s="62" customFormat="1" x14ac:dyDescent="0.25">
      <c r="A63" s="64"/>
      <c r="B63" s="142"/>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243"/>
    </row>
    <row r="64" spans="1:30" s="62" customFormat="1" x14ac:dyDescent="0.25">
      <c r="A64" s="64"/>
      <c r="B64" s="142"/>
      <c r="C64" s="143"/>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243"/>
    </row>
    <row r="65" spans="1:37" s="62" customFormat="1" x14ac:dyDescent="0.25">
      <c r="A65" s="64"/>
      <c r="B65" s="142"/>
      <c r="C65" s="143"/>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243"/>
    </row>
    <row r="66" spans="1:37" s="62" customFormat="1" x14ac:dyDescent="0.25">
      <c r="A66" s="64"/>
      <c r="B66" s="142"/>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243"/>
    </row>
    <row r="67" spans="1:37" s="62" customFormat="1" x14ac:dyDescent="0.25">
      <c r="A67" s="64"/>
      <c r="B67" s="142"/>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243"/>
    </row>
    <row r="68" spans="1:37" s="62" customFormat="1" x14ac:dyDescent="0.25">
      <c r="A68" s="64"/>
      <c r="B68" s="142"/>
      <c r="C68" s="143"/>
      <c r="D68" s="143"/>
      <c r="E68" s="143"/>
      <c r="F68" s="244"/>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243"/>
    </row>
    <row r="69" spans="1:37" s="62" customFormat="1" x14ac:dyDescent="0.25">
      <c r="A69" s="64"/>
      <c r="B69" s="142"/>
      <c r="C69" s="143"/>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243"/>
    </row>
    <row r="70" spans="1:37" s="62" customFormat="1" x14ac:dyDescent="0.25">
      <c r="A70" s="64"/>
      <c r="B70" s="142"/>
      <c r="C70" s="143"/>
      <c r="D70" s="143"/>
      <c r="E70" s="143"/>
      <c r="F70" s="143"/>
      <c r="G70" s="143"/>
      <c r="H70" s="143"/>
      <c r="I70" s="143"/>
      <c r="J70" s="143"/>
      <c r="K70" s="143"/>
      <c r="L70" s="143"/>
      <c r="M70" s="143"/>
      <c r="N70" s="143"/>
      <c r="O70" s="143"/>
      <c r="P70" s="143"/>
      <c r="Q70" s="143"/>
      <c r="R70" s="143"/>
      <c r="S70" s="143"/>
      <c r="T70" s="143"/>
      <c r="U70" s="143"/>
      <c r="V70" s="143"/>
      <c r="W70" s="143"/>
      <c r="X70" s="143"/>
      <c r="Y70" s="143"/>
      <c r="Z70" s="143"/>
      <c r="AA70" s="143"/>
      <c r="AB70" s="143"/>
      <c r="AC70" s="143"/>
      <c r="AD70" s="243"/>
      <c r="AE70"/>
      <c r="AF70"/>
      <c r="AG70"/>
      <c r="AH70"/>
      <c r="AI70"/>
      <c r="AJ70"/>
      <c r="AK70"/>
    </row>
    <row r="71" spans="1:37" s="62" customFormat="1" ht="15" customHeight="1" x14ac:dyDescent="0.25">
      <c r="A71" s="64"/>
      <c r="B71" s="142"/>
      <c r="C71" s="143"/>
      <c r="D71" s="143"/>
      <c r="E71" s="143"/>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3"/>
      <c r="AD71" s="243"/>
      <c r="AE71"/>
      <c r="AF71"/>
      <c r="AG71"/>
      <c r="AH71"/>
      <c r="AI71"/>
      <c r="AJ71"/>
      <c r="AK71"/>
    </row>
    <row r="72" spans="1:37" s="62" customFormat="1" x14ac:dyDescent="0.25">
      <c r="A72" s="64"/>
      <c r="B72" s="142"/>
      <c r="C72" s="143"/>
      <c r="D72" s="143"/>
      <c r="E72" s="143"/>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243"/>
      <c r="AE72"/>
      <c r="AF72"/>
      <c r="AG72"/>
      <c r="AH72"/>
      <c r="AI72"/>
      <c r="AJ72"/>
      <c r="AK72"/>
    </row>
    <row r="73" spans="1:37" s="62" customFormat="1" x14ac:dyDescent="0.25">
      <c r="A73" s="64"/>
      <c r="B73" s="142"/>
      <c r="C73" s="143"/>
      <c r="D73" s="143"/>
      <c r="E73" s="143"/>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243"/>
      <c r="AE73"/>
      <c r="AF73"/>
      <c r="AG73"/>
      <c r="AH73"/>
      <c r="AI73"/>
      <c r="AJ73"/>
      <c r="AK73"/>
    </row>
    <row r="74" spans="1:37" s="62" customFormat="1" x14ac:dyDescent="0.25">
      <c r="A74" s="64"/>
      <c r="B74" s="142"/>
      <c r="C74" s="143"/>
      <c r="D74" s="143"/>
      <c r="E74" s="143"/>
      <c r="F74" s="143"/>
      <c r="G74" s="143"/>
      <c r="H74" s="143"/>
      <c r="I74" s="143"/>
      <c r="J74" s="143"/>
      <c r="K74" s="143"/>
      <c r="L74" s="143"/>
      <c r="M74" s="143"/>
      <c r="N74" s="143"/>
      <c r="O74" s="143"/>
      <c r="P74" s="143"/>
      <c r="Q74" s="143"/>
      <c r="R74" s="143"/>
      <c r="S74" s="143"/>
      <c r="T74" s="143"/>
      <c r="U74" s="143"/>
      <c r="V74" s="143"/>
      <c r="W74" s="143"/>
      <c r="X74" s="143"/>
      <c r="Y74" s="143"/>
      <c r="Z74" s="143"/>
      <c r="AA74" s="143"/>
      <c r="AB74" s="143"/>
      <c r="AC74" s="143"/>
      <c r="AD74" s="243"/>
      <c r="AE74"/>
      <c r="AF74"/>
      <c r="AG74"/>
      <c r="AH74"/>
      <c r="AI74"/>
      <c r="AJ74"/>
      <c r="AK74"/>
    </row>
    <row r="75" spans="1:37" s="62" customFormat="1" x14ac:dyDescent="0.25">
      <c r="A75" s="64"/>
      <c r="B75" s="142"/>
      <c r="C75" s="143"/>
      <c r="D75" s="143"/>
      <c r="E75" s="143"/>
      <c r="F75" s="143"/>
      <c r="G75" s="143"/>
      <c r="H75" s="143"/>
      <c r="I75" s="143"/>
      <c r="J75" s="143"/>
      <c r="K75" s="143"/>
      <c r="L75" s="143"/>
      <c r="M75" s="143"/>
      <c r="N75" s="143"/>
      <c r="O75" s="143"/>
      <c r="P75" s="143"/>
      <c r="Q75" s="143"/>
      <c r="R75" s="143"/>
      <c r="S75" s="143"/>
      <c r="T75" s="143"/>
      <c r="U75" s="143"/>
      <c r="V75" s="143"/>
      <c r="W75" s="143"/>
      <c r="X75" s="143"/>
      <c r="Y75" s="143"/>
      <c r="Z75" s="143"/>
      <c r="AA75" s="143"/>
      <c r="AB75" s="143"/>
      <c r="AC75" s="143"/>
      <c r="AD75" s="243"/>
    </row>
    <row r="76" spans="1:37" s="62" customFormat="1" x14ac:dyDescent="0.25">
      <c r="A76" s="64"/>
      <c r="B76" s="142"/>
      <c r="C76" s="143"/>
      <c r="D76" s="143"/>
      <c r="E76" s="143"/>
      <c r="F76" s="143"/>
      <c r="G76" s="143"/>
      <c r="H76" s="143"/>
      <c r="I76" s="143"/>
      <c r="J76" s="143"/>
      <c r="K76" s="143"/>
      <c r="L76" s="143"/>
      <c r="M76" s="143"/>
      <c r="N76" s="143"/>
      <c r="O76" s="143"/>
      <c r="P76" s="143"/>
      <c r="Q76" s="143"/>
      <c r="R76" s="143"/>
      <c r="S76" s="143"/>
      <c r="T76" s="143"/>
      <c r="U76" s="143"/>
      <c r="V76" s="143"/>
      <c r="W76" s="143"/>
      <c r="X76" s="143"/>
      <c r="Y76" s="143"/>
      <c r="Z76" s="143"/>
      <c r="AA76" s="143"/>
      <c r="AB76" s="143"/>
      <c r="AC76" s="143"/>
      <c r="AD76" s="243"/>
    </row>
    <row r="77" spans="1:37" s="62" customFormat="1" x14ac:dyDescent="0.25">
      <c r="A77" s="64"/>
      <c r="B77" s="142"/>
      <c r="C77" s="143"/>
      <c r="D77" s="143"/>
      <c r="E77" s="143"/>
      <c r="F77" s="143"/>
      <c r="G77" s="143"/>
      <c r="H77" s="143"/>
      <c r="I77" s="143"/>
      <c r="J77" s="143"/>
      <c r="K77" s="143"/>
      <c r="L77" s="143"/>
      <c r="M77" s="143"/>
      <c r="N77" s="143"/>
      <c r="O77" s="143"/>
      <c r="P77" s="143"/>
      <c r="Q77" s="143"/>
      <c r="R77" s="143"/>
      <c r="S77" s="143"/>
      <c r="T77" s="143"/>
      <c r="U77" s="143"/>
      <c r="V77" s="143"/>
      <c r="W77" s="143"/>
      <c r="X77" s="143"/>
      <c r="Y77" s="143"/>
      <c r="Z77" s="143"/>
      <c r="AA77" s="143"/>
      <c r="AB77" s="143"/>
      <c r="AC77" s="143"/>
      <c r="AD77" s="243"/>
    </row>
    <row r="78" spans="1:37" s="62" customFormat="1" x14ac:dyDescent="0.25">
      <c r="A78" s="64"/>
      <c r="B78" s="142"/>
      <c r="C78" s="143"/>
      <c r="D78" s="143"/>
      <c r="E78" s="143"/>
      <c r="F78" s="143"/>
      <c r="G78" s="143"/>
      <c r="H78" s="143"/>
      <c r="I78" s="143"/>
      <c r="J78" s="143"/>
      <c r="K78" s="143"/>
      <c r="L78" s="143"/>
      <c r="M78" s="143"/>
      <c r="N78" s="143"/>
      <c r="O78" s="143"/>
      <c r="P78" s="143"/>
      <c r="Q78" s="143"/>
      <c r="R78" s="143"/>
      <c r="S78" s="143"/>
      <c r="T78" s="143"/>
      <c r="U78" s="143"/>
      <c r="V78" s="143"/>
      <c r="W78" s="143"/>
      <c r="X78" s="143"/>
      <c r="Y78" s="143"/>
      <c r="Z78" s="143"/>
      <c r="AA78" s="143"/>
      <c r="AB78" s="143"/>
      <c r="AC78" s="143"/>
      <c r="AD78" s="243"/>
    </row>
    <row r="79" spans="1:37" s="62" customFormat="1" x14ac:dyDescent="0.25">
      <c r="A79" s="64"/>
      <c r="B79" s="142"/>
      <c r="C79" s="143"/>
      <c r="D79" s="143"/>
      <c r="E79" s="143"/>
      <c r="F79" s="143"/>
      <c r="G79" s="143"/>
      <c r="H79" s="143"/>
      <c r="I79" s="143"/>
      <c r="J79" s="143"/>
      <c r="K79" s="143"/>
      <c r="L79" s="143"/>
      <c r="M79" s="143"/>
      <c r="N79" s="143"/>
      <c r="O79" s="143"/>
      <c r="P79" s="143"/>
      <c r="Q79" s="143"/>
      <c r="R79" s="143"/>
      <c r="S79" s="143"/>
      <c r="T79" s="143"/>
      <c r="U79" s="143"/>
      <c r="V79" s="143"/>
      <c r="W79" s="143"/>
      <c r="X79" s="143"/>
      <c r="Y79" s="143"/>
      <c r="Z79" s="143"/>
      <c r="AA79" s="143"/>
      <c r="AB79" s="143"/>
      <c r="AC79" s="143"/>
      <c r="AD79" s="243"/>
    </row>
    <row r="80" spans="1:37" s="62" customFormat="1" x14ac:dyDescent="0.25">
      <c r="A80" s="64"/>
      <c r="B80" s="142"/>
      <c r="C80" s="143"/>
      <c r="D80" s="143"/>
      <c r="E80" s="143"/>
      <c r="F80" s="143"/>
      <c r="G80" s="143"/>
      <c r="H80" s="143"/>
      <c r="I80" s="143"/>
      <c r="J80" s="143"/>
      <c r="K80" s="143"/>
      <c r="L80" s="143"/>
      <c r="M80" s="143"/>
      <c r="N80" s="143"/>
      <c r="O80" s="143"/>
      <c r="P80" s="143"/>
      <c r="Q80" s="143"/>
      <c r="R80" s="143"/>
      <c r="S80" s="143"/>
      <c r="T80" s="143"/>
      <c r="U80" s="143"/>
      <c r="V80" s="143"/>
      <c r="W80" s="143"/>
      <c r="X80" s="143"/>
      <c r="Y80" s="143"/>
      <c r="Z80" s="143"/>
      <c r="AA80" s="143"/>
      <c r="AB80" s="143"/>
      <c r="AC80" s="143"/>
      <c r="AD80" s="243"/>
    </row>
    <row r="81" spans="1:30" s="62" customFormat="1" x14ac:dyDescent="0.25">
      <c r="A81" s="64"/>
      <c r="B81" s="142"/>
      <c r="C81" s="143"/>
      <c r="D81" s="143"/>
      <c r="E81" s="143"/>
      <c r="F81" s="143"/>
      <c r="G81" s="143"/>
      <c r="H81" s="143"/>
      <c r="I81" s="143"/>
      <c r="J81" s="143"/>
      <c r="K81" s="143"/>
      <c r="L81" s="143"/>
      <c r="M81" s="143"/>
      <c r="N81" s="143"/>
      <c r="O81" s="143"/>
      <c r="P81" s="143"/>
      <c r="Q81" s="143"/>
      <c r="R81" s="143"/>
      <c r="S81" s="143"/>
      <c r="T81" s="143"/>
      <c r="U81" s="143"/>
      <c r="V81" s="143"/>
      <c r="W81" s="143"/>
      <c r="X81" s="143"/>
      <c r="Y81" s="143"/>
      <c r="Z81" s="143"/>
      <c r="AA81" s="143"/>
      <c r="AB81" s="143"/>
      <c r="AC81" s="143"/>
      <c r="AD81" s="243"/>
    </row>
    <row r="82" spans="1:30" s="62" customFormat="1" x14ac:dyDescent="0.25">
      <c r="A82" s="64"/>
      <c r="B82" s="142"/>
      <c r="C82" s="143"/>
      <c r="D82" s="143"/>
      <c r="E82" s="143"/>
      <c r="F82" s="143"/>
      <c r="G82" s="143"/>
      <c r="H82" s="143"/>
      <c r="I82" s="143"/>
      <c r="J82" s="143"/>
      <c r="K82" s="143"/>
      <c r="L82" s="143"/>
      <c r="M82" s="143"/>
      <c r="N82" s="143"/>
      <c r="O82" s="143"/>
      <c r="P82" s="143"/>
      <c r="Q82" s="143"/>
      <c r="R82" s="143"/>
      <c r="S82" s="143"/>
      <c r="T82" s="143"/>
      <c r="U82" s="143"/>
      <c r="V82" s="143"/>
      <c r="W82" s="143"/>
      <c r="X82" s="143"/>
      <c r="Y82" s="143"/>
      <c r="Z82" s="143"/>
      <c r="AA82" s="143"/>
      <c r="AB82" s="143"/>
      <c r="AC82" s="143"/>
      <c r="AD82" s="243"/>
    </row>
    <row r="83" spans="1:30" s="62" customFormat="1" x14ac:dyDescent="0.25">
      <c r="A83" s="64"/>
      <c r="B83" s="142"/>
      <c r="C83" s="143"/>
      <c r="D83" s="143"/>
      <c r="E83" s="143"/>
      <c r="F83" s="143"/>
      <c r="G83" s="143"/>
      <c r="H83" s="143"/>
      <c r="I83" s="143"/>
      <c r="J83" s="143"/>
      <c r="K83" s="143"/>
      <c r="L83" s="143"/>
      <c r="M83" s="143"/>
      <c r="N83" s="143"/>
      <c r="O83" s="143"/>
      <c r="P83" s="143"/>
      <c r="Q83" s="143"/>
      <c r="R83" s="143"/>
      <c r="S83" s="143"/>
      <c r="T83" s="143"/>
      <c r="U83" s="143"/>
      <c r="V83" s="143"/>
      <c r="W83" s="143"/>
      <c r="X83" s="143"/>
      <c r="Y83" s="143"/>
      <c r="Z83" s="143"/>
      <c r="AA83" s="143"/>
      <c r="AB83" s="143"/>
      <c r="AC83" s="143"/>
      <c r="AD83" s="243"/>
    </row>
    <row r="84" spans="1:30" s="62" customFormat="1" x14ac:dyDescent="0.25">
      <c r="A84" s="64"/>
      <c r="B84" s="142"/>
      <c r="C84" s="143"/>
      <c r="D84" s="143"/>
      <c r="E84" s="143"/>
      <c r="F84" s="143"/>
      <c r="G84" s="143"/>
      <c r="H84" s="143"/>
      <c r="I84" s="143"/>
      <c r="J84" s="143"/>
      <c r="K84" s="143"/>
      <c r="L84" s="143"/>
      <c r="M84" s="143"/>
      <c r="N84" s="143"/>
      <c r="O84" s="143"/>
      <c r="P84" s="143"/>
      <c r="Q84" s="143"/>
      <c r="R84" s="143"/>
      <c r="S84" s="143"/>
      <c r="T84" s="143"/>
      <c r="U84" s="143"/>
      <c r="V84" s="143"/>
      <c r="W84" s="143"/>
      <c r="X84" s="143"/>
      <c r="Y84" s="143"/>
      <c r="Z84" s="143"/>
      <c r="AA84" s="143"/>
      <c r="AB84" s="143"/>
      <c r="AC84" s="143"/>
      <c r="AD84" s="243"/>
    </row>
    <row r="85" spans="1:30" s="62" customFormat="1" x14ac:dyDescent="0.25">
      <c r="A85" s="64"/>
      <c r="B85" s="142"/>
      <c r="C85" s="143"/>
      <c r="D85" s="143"/>
      <c r="E85" s="143"/>
      <c r="F85" s="143"/>
      <c r="G85" s="143"/>
      <c r="H85" s="143"/>
      <c r="I85" s="143"/>
      <c r="J85" s="143"/>
      <c r="K85" s="143"/>
      <c r="L85" s="143"/>
      <c r="M85" s="143"/>
      <c r="N85" s="143"/>
      <c r="O85" s="143"/>
      <c r="P85" s="143"/>
      <c r="Q85" s="143"/>
      <c r="R85" s="143"/>
      <c r="S85" s="143"/>
      <c r="T85" s="143"/>
      <c r="U85" s="143"/>
      <c r="V85" s="143"/>
      <c r="W85" s="143"/>
      <c r="X85" s="143"/>
      <c r="Y85" s="143"/>
      <c r="Z85" s="143"/>
      <c r="AA85" s="143"/>
      <c r="AB85" s="143"/>
      <c r="AC85" s="143"/>
      <c r="AD85" s="243"/>
    </row>
    <row r="86" spans="1:30" s="62" customFormat="1" x14ac:dyDescent="0.25">
      <c r="A86" s="64"/>
      <c r="B86" s="142"/>
      <c r="C86" s="143"/>
      <c r="D86" s="143"/>
      <c r="E86" s="143"/>
      <c r="F86" s="143"/>
      <c r="G86" s="143"/>
      <c r="H86" s="143"/>
      <c r="I86" s="143"/>
      <c r="J86" s="143"/>
      <c r="K86" s="143"/>
      <c r="L86" s="143"/>
      <c r="M86" s="143"/>
      <c r="N86" s="143"/>
      <c r="O86" s="143"/>
      <c r="P86" s="143"/>
      <c r="Q86" s="143"/>
      <c r="R86" s="143"/>
      <c r="S86" s="143"/>
      <c r="T86" s="143"/>
      <c r="U86" s="143"/>
      <c r="V86" s="143"/>
      <c r="W86" s="143"/>
      <c r="X86" s="143"/>
      <c r="Y86" s="143"/>
      <c r="Z86" s="143"/>
      <c r="AA86" s="143"/>
      <c r="AB86" s="143"/>
      <c r="AC86" s="143"/>
      <c r="AD86" s="243"/>
    </row>
    <row r="87" spans="1:30" s="62" customFormat="1" x14ac:dyDescent="0.25">
      <c r="A87" s="64"/>
      <c r="B87" s="142"/>
      <c r="C87" s="143"/>
      <c r="D87" s="143"/>
      <c r="E87" s="143"/>
      <c r="F87" s="143"/>
      <c r="G87" s="143"/>
      <c r="H87" s="143"/>
      <c r="I87" s="143"/>
      <c r="J87" s="143"/>
      <c r="K87" s="143"/>
      <c r="L87" s="143"/>
      <c r="M87" s="143"/>
      <c r="N87" s="143"/>
      <c r="O87" s="143"/>
      <c r="P87" s="143"/>
      <c r="Q87" s="143"/>
      <c r="R87" s="143"/>
      <c r="S87" s="143"/>
      <c r="T87" s="143"/>
      <c r="U87" s="143"/>
      <c r="V87" s="143"/>
      <c r="W87" s="143"/>
      <c r="X87" s="143"/>
      <c r="Y87" s="143"/>
      <c r="Z87" s="143"/>
      <c r="AA87" s="143"/>
      <c r="AB87" s="143"/>
      <c r="AC87" s="143"/>
      <c r="AD87" s="243"/>
    </row>
    <row r="88" spans="1:30" s="62" customFormat="1" x14ac:dyDescent="0.25">
      <c r="A88" s="64"/>
      <c r="B88" s="142"/>
      <c r="C88" s="143"/>
      <c r="D88" s="143"/>
      <c r="E88" s="143"/>
      <c r="F88" s="143"/>
      <c r="G88" s="143"/>
      <c r="H88" s="143"/>
      <c r="I88" s="143"/>
      <c r="J88" s="143"/>
      <c r="K88" s="143"/>
      <c r="L88" s="143"/>
      <c r="M88" s="143"/>
      <c r="N88" s="143"/>
      <c r="O88" s="143"/>
      <c r="P88" s="143"/>
      <c r="Q88" s="143"/>
      <c r="R88" s="143"/>
      <c r="S88" s="143"/>
      <c r="T88" s="143"/>
      <c r="U88" s="143"/>
      <c r="V88" s="143"/>
      <c r="W88" s="143"/>
      <c r="X88" s="143"/>
      <c r="Y88" s="143"/>
      <c r="Z88" s="143"/>
      <c r="AA88" s="143"/>
      <c r="AB88" s="143"/>
      <c r="AC88" s="143"/>
      <c r="AD88" s="243"/>
    </row>
    <row r="89" spans="1:30" s="62" customFormat="1" x14ac:dyDescent="0.25">
      <c r="A89" s="64"/>
      <c r="B89" s="142"/>
      <c r="C89" s="143"/>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c r="AC89" s="143"/>
      <c r="AD89" s="243"/>
    </row>
    <row r="90" spans="1:30" s="62" customFormat="1" x14ac:dyDescent="0.25">
      <c r="A90" s="64"/>
      <c r="B90" s="142"/>
      <c r="C90" s="143"/>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243"/>
    </row>
    <row r="91" spans="1:30" s="62" customFormat="1" x14ac:dyDescent="0.25">
      <c r="A91" s="64"/>
      <c r="B91" s="142"/>
      <c r="C91" s="143"/>
      <c r="D91" s="143"/>
      <c r="E91" s="143"/>
      <c r="F91" s="143"/>
      <c r="G91" s="143"/>
      <c r="H91" s="143"/>
      <c r="I91" s="143"/>
      <c r="J91" s="143"/>
      <c r="K91" s="143"/>
      <c r="L91" s="143"/>
      <c r="M91" s="143"/>
      <c r="N91" s="143"/>
      <c r="O91" s="143"/>
      <c r="P91" s="143"/>
      <c r="Q91" s="143"/>
      <c r="R91" s="143"/>
      <c r="S91" s="143"/>
      <c r="T91" s="143"/>
      <c r="U91" s="143"/>
      <c r="V91" s="143"/>
      <c r="W91" s="143"/>
      <c r="X91" s="143"/>
      <c r="Y91" s="143"/>
      <c r="Z91" s="143"/>
      <c r="AA91" s="143"/>
      <c r="AB91" s="143"/>
      <c r="AC91" s="143"/>
      <c r="AD91" s="243"/>
    </row>
    <row r="92" spans="1:30" s="62" customFormat="1" x14ac:dyDescent="0.25">
      <c r="A92" s="64"/>
      <c r="B92" s="142"/>
      <c r="C92" s="143"/>
      <c r="D92" s="143"/>
      <c r="E92" s="143"/>
      <c r="F92" s="143"/>
      <c r="G92" s="143"/>
      <c r="H92" s="143"/>
      <c r="I92" s="143"/>
      <c r="J92" s="143"/>
      <c r="K92" s="143"/>
      <c r="L92" s="143"/>
      <c r="M92" s="143"/>
      <c r="N92" s="143"/>
      <c r="O92" s="143"/>
      <c r="P92" s="143"/>
      <c r="Q92" s="143"/>
      <c r="R92" s="143"/>
      <c r="S92" s="143"/>
      <c r="T92" s="143"/>
      <c r="U92" s="143"/>
      <c r="V92" s="143"/>
      <c r="W92" s="143"/>
      <c r="X92" s="143"/>
      <c r="Y92" s="143"/>
      <c r="Z92" s="143"/>
      <c r="AA92" s="143"/>
      <c r="AB92" s="143"/>
      <c r="AC92" s="143"/>
      <c r="AD92" s="243"/>
    </row>
    <row r="93" spans="1:30" s="62" customFormat="1" x14ac:dyDescent="0.25">
      <c r="A93" s="64"/>
      <c r="B93" s="142"/>
      <c r="C93" s="143"/>
      <c r="D93" s="143"/>
      <c r="E93" s="143"/>
      <c r="F93" s="143"/>
      <c r="G93" s="143"/>
      <c r="H93" s="143"/>
      <c r="I93" s="143"/>
      <c r="J93" s="143"/>
      <c r="K93" s="143"/>
      <c r="L93" s="143"/>
      <c r="M93" s="143"/>
      <c r="N93" s="143"/>
      <c r="O93" s="143"/>
      <c r="P93" s="143"/>
      <c r="Q93" s="143"/>
      <c r="R93" s="143"/>
      <c r="S93" s="143"/>
      <c r="T93" s="143"/>
      <c r="U93" s="143"/>
      <c r="V93" s="143"/>
      <c r="W93" s="143"/>
      <c r="X93" s="143"/>
      <c r="Y93" s="143"/>
      <c r="Z93" s="143"/>
      <c r="AA93" s="143"/>
      <c r="AB93" s="143"/>
      <c r="AC93" s="143"/>
      <c r="AD93" s="243"/>
    </row>
    <row r="94" spans="1:30" s="62" customFormat="1" x14ac:dyDescent="0.25">
      <c r="A94" s="64"/>
      <c r="B94" s="142"/>
      <c r="C94" s="143"/>
      <c r="D94" s="143"/>
      <c r="E94" s="143"/>
      <c r="F94" s="143"/>
      <c r="G94" s="143"/>
      <c r="H94" s="143"/>
      <c r="I94" s="143"/>
      <c r="J94" s="143"/>
      <c r="K94" s="143"/>
      <c r="L94" s="143"/>
      <c r="M94" s="143"/>
      <c r="N94" s="143"/>
      <c r="O94" s="143"/>
      <c r="P94" s="143"/>
      <c r="Q94" s="143"/>
      <c r="R94" s="143"/>
      <c r="S94" s="143"/>
      <c r="T94" s="143"/>
      <c r="U94" s="143"/>
      <c r="V94" s="143"/>
      <c r="W94" s="143"/>
      <c r="X94" s="143"/>
      <c r="Y94" s="143"/>
      <c r="Z94" s="143"/>
      <c r="AA94" s="143"/>
      <c r="AB94" s="143"/>
      <c r="AC94" s="143"/>
      <c r="AD94" s="243"/>
    </row>
    <row r="95" spans="1:30" s="62" customFormat="1" x14ac:dyDescent="0.25">
      <c r="A95" s="64"/>
      <c r="B95" s="142"/>
      <c r="C95" s="143"/>
      <c r="D95" s="143"/>
      <c r="E95" s="143"/>
      <c r="F95" s="143"/>
      <c r="G95" s="143"/>
      <c r="H95" s="143"/>
      <c r="I95" s="143"/>
      <c r="J95" s="143"/>
      <c r="K95" s="143"/>
      <c r="L95" s="143"/>
      <c r="M95" s="143"/>
      <c r="N95" s="143"/>
      <c r="O95" s="143"/>
      <c r="P95" s="143"/>
      <c r="Q95" s="143"/>
      <c r="R95" s="143"/>
      <c r="S95" s="143"/>
      <c r="T95" s="143"/>
      <c r="U95" s="143"/>
      <c r="V95" s="143"/>
      <c r="W95" s="143"/>
      <c r="X95" s="143"/>
      <c r="Y95" s="143"/>
      <c r="Z95" s="143"/>
      <c r="AA95" s="143"/>
      <c r="AB95" s="143"/>
      <c r="AC95" s="143"/>
      <c r="AD95" s="243"/>
    </row>
    <row r="96" spans="1:30" s="62" customFormat="1" x14ac:dyDescent="0.25">
      <c r="A96" s="64"/>
      <c r="B96" s="142"/>
      <c r="C96" s="143"/>
      <c r="D96" s="143"/>
      <c r="E96" s="143"/>
      <c r="F96" s="143"/>
      <c r="G96" s="143"/>
      <c r="H96" s="143"/>
      <c r="I96" s="143"/>
      <c r="J96" s="143"/>
      <c r="K96" s="143"/>
      <c r="L96" s="143"/>
      <c r="M96" s="143"/>
      <c r="N96" s="143"/>
      <c r="O96" s="143"/>
      <c r="P96" s="143"/>
      <c r="Q96" s="143"/>
      <c r="R96" s="143"/>
      <c r="S96" s="143"/>
      <c r="T96" s="143"/>
      <c r="U96" s="143"/>
      <c r="V96" s="143"/>
      <c r="W96" s="143"/>
      <c r="X96" s="143"/>
      <c r="Y96" s="143"/>
      <c r="Z96" s="143"/>
      <c r="AA96" s="143"/>
      <c r="AB96" s="143"/>
      <c r="AC96" s="143"/>
      <c r="AD96" s="243"/>
    </row>
    <row r="97" spans="1:30" s="62" customFormat="1" x14ac:dyDescent="0.25">
      <c r="A97" s="64"/>
      <c r="B97" s="142"/>
      <c r="C97" s="143"/>
      <c r="D97" s="143"/>
      <c r="E97" s="143"/>
      <c r="F97" s="143"/>
      <c r="G97" s="143"/>
      <c r="H97" s="143"/>
      <c r="I97" s="143"/>
      <c r="J97" s="143"/>
      <c r="K97" s="143"/>
      <c r="L97" s="143"/>
      <c r="M97" s="143"/>
      <c r="N97" s="143"/>
      <c r="O97" s="143"/>
      <c r="P97" s="143"/>
      <c r="Q97" s="143"/>
      <c r="R97" s="143"/>
      <c r="S97" s="143"/>
      <c r="T97" s="143"/>
      <c r="U97" s="143"/>
      <c r="V97" s="143"/>
      <c r="W97" s="143"/>
      <c r="X97" s="143"/>
      <c r="Y97" s="143"/>
      <c r="Z97" s="143"/>
      <c r="AA97" s="143"/>
      <c r="AB97" s="143"/>
      <c r="AC97" s="143"/>
      <c r="AD97" s="243"/>
    </row>
    <row r="98" spans="1:30" s="62" customFormat="1" x14ac:dyDescent="0.25">
      <c r="A98" s="64"/>
      <c r="B98" s="142"/>
      <c r="C98" s="143"/>
      <c r="D98" s="143"/>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c r="AC98" s="143"/>
      <c r="AD98" s="243"/>
    </row>
    <row r="99" spans="1:30" s="62" customFormat="1" x14ac:dyDescent="0.25">
      <c r="A99" s="64"/>
      <c r="B99" s="142"/>
      <c r="C99" s="143"/>
      <c r="D99" s="143"/>
      <c r="E99" s="143"/>
      <c r="F99" s="143"/>
      <c r="G99" s="143"/>
      <c r="H99" s="143"/>
      <c r="I99" s="143"/>
      <c r="J99" s="143"/>
      <c r="K99" s="143"/>
      <c r="L99" s="143"/>
      <c r="M99" s="143"/>
      <c r="N99" s="143"/>
      <c r="O99" s="143"/>
      <c r="P99" s="143"/>
      <c r="Q99" s="143"/>
      <c r="R99" s="143"/>
      <c r="S99" s="143"/>
      <c r="T99" s="143"/>
      <c r="U99" s="143"/>
      <c r="V99" s="143"/>
      <c r="W99" s="143"/>
      <c r="X99" s="143"/>
      <c r="Y99" s="143"/>
      <c r="Z99" s="143"/>
      <c r="AA99" s="143"/>
      <c r="AB99" s="143"/>
      <c r="AC99" s="143"/>
      <c r="AD99" s="243"/>
    </row>
    <row r="100" spans="1:30" s="62" customFormat="1" x14ac:dyDescent="0.25">
      <c r="A100" s="64"/>
      <c r="B100" s="142"/>
      <c r="C100" s="143"/>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c r="AC100" s="143"/>
      <c r="AD100" s="243"/>
    </row>
    <row r="101" spans="1:30" s="62" customFormat="1" x14ac:dyDescent="0.25">
      <c r="A101" s="64"/>
      <c r="B101" s="142"/>
      <c r="C101" s="143"/>
      <c r="D101" s="143"/>
      <c r="E101" s="143"/>
      <c r="F101" s="143"/>
      <c r="G101" s="143"/>
      <c r="H101" s="143"/>
      <c r="I101" s="143"/>
      <c r="J101" s="143"/>
      <c r="K101" s="143"/>
      <c r="L101" s="143"/>
      <c r="M101" s="143"/>
      <c r="N101" s="143"/>
      <c r="O101" s="143"/>
      <c r="P101" s="143"/>
      <c r="Q101" s="143"/>
      <c r="R101" s="143"/>
      <c r="S101" s="143"/>
      <c r="T101" s="143"/>
      <c r="U101" s="143"/>
      <c r="V101" s="143"/>
      <c r="W101" s="143"/>
      <c r="X101" s="143"/>
      <c r="Y101" s="143"/>
      <c r="Z101" s="143"/>
      <c r="AA101" s="143"/>
      <c r="AB101" s="143"/>
      <c r="AC101" s="143"/>
      <c r="AD101" s="243"/>
    </row>
    <row r="102" spans="1:30" s="62" customFormat="1" x14ac:dyDescent="0.25">
      <c r="A102" s="64"/>
      <c r="B102" s="142"/>
      <c r="C102" s="143"/>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c r="AA102" s="143"/>
      <c r="AB102" s="143"/>
      <c r="AC102" s="143"/>
      <c r="AD102" s="243"/>
    </row>
    <row r="103" spans="1:30" s="62" customFormat="1" x14ac:dyDescent="0.25">
      <c r="A103" s="64"/>
      <c r="B103" s="142"/>
      <c r="C103" s="143"/>
      <c r="D103" s="143"/>
      <c r="E103" s="143"/>
      <c r="F103" s="143"/>
      <c r="G103" s="143"/>
      <c r="H103" s="143"/>
      <c r="I103" s="143"/>
      <c r="J103" s="143"/>
      <c r="K103" s="143"/>
      <c r="L103" s="143"/>
      <c r="M103" s="143"/>
      <c r="N103" s="143"/>
      <c r="O103" s="143"/>
      <c r="P103" s="143"/>
      <c r="Q103" s="143"/>
      <c r="R103" s="143"/>
      <c r="S103" s="143"/>
      <c r="T103" s="143"/>
      <c r="U103" s="143"/>
      <c r="V103" s="143"/>
      <c r="W103" s="143"/>
      <c r="X103" s="143"/>
      <c r="Y103" s="143"/>
      <c r="Z103" s="143"/>
      <c r="AA103" s="143"/>
      <c r="AB103" s="143"/>
      <c r="AC103" s="143"/>
      <c r="AD103" s="243"/>
    </row>
    <row r="104" spans="1:30" s="62" customFormat="1" x14ac:dyDescent="0.25">
      <c r="A104" s="64"/>
      <c r="B104" s="142"/>
      <c r="C104" s="143"/>
      <c r="D104" s="143"/>
      <c r="E104" s="143"/>
      <c r="F104" s="143"/>
      <c r="G104" s="143"/>
      <c r="H104" s="143"/>
      <c r="I104" s="143"/>
      <c r="J104" s="143"/>
      <c r="K104" s="143"/>
      <c r="L104" s="143"/>
      <c r="M104" s="143"/>
      <c r="N104" s="143"/>
      <c r="O104" s="143"/>
      <c r="P104" s="143"/>
      <c r="Q104" s="143"/>
      <c r="R104" s="143"/>
      <c r="S104" s="143"/>
      <c r="T104" s="143"/>
      <c r="U104" s="143"/>
      <c r="V104" s="143"/>
      <c r="W104" s="143"/>
      <c r="X104" s="143"/>
      <c r="Y104" s="143"/>
      <c r="Z104" s="143"/>
      <c r="AA104" s="143"/>
      <c r="AB104" s="143"/>
      <c r="AC104" s="143"/>
      <c r="AD104" s="243"/>
    </row>
    <row r="105" spans="1:30" s="62" customFormat="1" x14ac:dyDescent="0.25">
      <c r="A105" s="64"/>
      <c r="B105" s="142"/>
      <c r="C105" s="143"/>
      <c r="D105" s="143"/>
      <c r="E105" s="143"/>
      <c r="F105" s="143"/>
      <c r="G105" s="143"/>
      <c r="H105" s="143"/>
      <c r="I105" s="143"/>
      <c r="J105" s="143"/>
      <c r="K105" s="143"/>
      <c r="L105" s="143"/>
      <c r="M105" s="143"/>
      <c r="N105" s="143"/>
      <c r="O105" s="143"/>
      <c r="P105" s="143"/>
      <c r="Q105" s="143"/>
      <c r="R105" s="143"/>
      <c r="S105" s="143"/>
      <c r="T105" s="143"/>
      <c r="U105" s="143"/>
      <c r="V105" s="143"/>
      <c r="W105" s="143"/>
      <c r="X105" s="143"/>
      <c r="Y105" s="143"/>
      <c r="Z105" s="143"/>
      <c r="AA105" s="143"/>
      <c r="AB105" s="143"/>
      <c r="AC105" s="143"/>
      <c r="AD105" s="243"/>
    </row>
    <row r="106" spans="1:30" s="62" customFormat="1" x14ac:dyDescent="0.25">
      <c r="A106" s="64"/>
      <c r="B106" s="142"/>
      <c r="C106" s="143"/>
      <c r="D106" s="143"/>
      <c r="E106" s="143"/>
      <c r="F106" s="143"/>
      <c r="G106" s="143"/>
      <c r="H106" s="143"/>
      <c r="I106" s="143"/>
      <c r="J106" s="143"/>
      <c r="K106" s="143"/>
      <c r="L106" s="143"/>
      <c r="M106" s="143"/>
      <c r="N106" s="143"/>
      <c r="O106" s="143"/>
      <c r="P106" s="143"/>
      <c r="Q106" s="143"/>
      <c r="R106" s="143"/>
      <c r="S106" s="143"/>
      <c r="T106" s="143"/>
      <c r="U106" s="143"/>
      <c r="V106" s="143"/>
      <c r="W106" s="143"/>
      <c r="X106" s="143"/>
      <c r="Y106" s="143"/>
      <c r="Z106" s="143"/>
      <c r="AA106" s="143"/>
      <c r="AB106" s="143"/>
      <c r="AC106" s="143"/>
      <c r="AD106" s="243"/>
    </row>
    <row r="107" spans="1:30" s="62" customFormat="1" x14ac:dyDescent="0.25">
      <c r="A107" s="64"/>
      <c r="B107" s="142"/>
      <c r="C107" s="143"/>
      <c r="D107" s="143"/>
      <c r="E107" s="143"/>
      <c r="F107" s="143"/>
      <c r="G107" s="143"/>
      <c r="H107" s="143"/>
      <c r="I107" s="143"/>
      <c r="J107" s="143"/>
      <c r="K107" s="143"/>
      <c r="L107" s="143"/>
      <c r="M107" s="143"/>
      <c r="N107" s="143"/>
      <c r="O107" s="143"/>
      <c r="P107" s="143"/>
      <c r="Q107" s="143"/>
      <c r="R107" s="143"/>
      <c r="S107" s="143"/>
      <c r="T107" s="143"/>
      <c r="U107" s="143"/>
      <c r="V107" s="143"/>
      <c r="W107" s="143"/>
      <c r="X107" s="143"/>
      <c r="Y107" s="143"/>
      <c r="Z107" s="143"/>
      <c r="AA107" s="143"/>
      <c r="AB107" s="143"/>
      <c r="AC107" s="143"/>
      <c r="AD107" s="243"/>
    </row>
    <row r="108" spans="1:30" s="62" customFormat="1" x14ac:dyDescent="0.25">
      <c r="A108" s="64"/>
      <c r="B108" s="142"/>
      <c r="C108" s="143"/>
      <c r="D108" s="143"/>
      <c r="E108" s="143"/>
      <c r="F108" s="143"/>
      <c r="G108" s="143"/>
      <c r="H108" s="143"/>
      <c r="I108" s="143"/>
      <c r="J108" s="143"/>
      <c r="K108" s="143"/>
      <c r="L108" s="143"/>
      <c r="M108" s="143"/>
      <c r="N108" s="143"/>
      <c r="O108" s="143"/>
      <c r="P108" s="143"/>
      <c r="Q108" s="143"/>
      <c r="R108" s="143"/>
      <c r="S108" s="143"/>
      <c r="T108" s="143"/>
      <c r="U108" s="143"/>
      <c r="V108" s="143"/>
      <c r="W108" s="143"/>
      <c r="X108" s="143"/>
      <c r="Y108" s="143"/>
      <c r="Z108" s="143"/>
      <c r="AA108" s="143"/>
      <c r="AB108" s="143"/>
      <c r="AC108" s="143"/>
      <c r="AD108" s="243"/>
    </row>
    <row r="109" spans="1:30" s="62" customFormat="1" x14ac:dyDescent="0.25">
      <c r="A109" s="64"/>
      <c r="B109" s="142"/>
      <c r="C109" s="143"/>
      <c r="D109" s="143"/>
      <c r="E109" s="143"/>
      <c r="F109" s="143"/>
      <c r="G109" s="143"/>
      <c r="H109" s="143"/>
      <c r="I109" s="143"/>
      <c r="J109" s="143"/>
      <c r="K109" s="143"/>
      <c r="L109" s="143"/>
      <c r="M109" s="143"/>
      <c r="N109" s="143"/>
      <c r="O109" s="143"/>
      <c r="P109" s="143"/>
      <c r="Q109" s="143"/>
      <c r="R109" s="143"/>
      <c r="S109" s="143"/>
      <c r="T109" s="143"/>
      <c r="U109" s="143"/>
      <c r="V109" s="143"/>
      <c r="W109" s="143"/>
      <c r="X109" s="143"/>
      <c r="Y109" s="143"/>
      <c r="Z109" s="143"/>
      <c r="AA109" s="143"/>
      <c r="AB109" s="143"/>
      <c r="AC109" s="143"/>
      <c r="AD109" s="243"/>
    </row>
    <row r="110" spans="1:30" s="62" customFormat="1" x14ac:dyDescent="0.25">
      <c r="A110" s="64"/>
      <c r="B110" s="142"/>
      <c r="C110" s="143"/>
      <c r="D110" s="143"/>
      <c r="E110" s="143"/>
      <c r="F110" s="143"/>
      <c r="G110" s="143"/>
      <c r="H110" s="143"/>
      <c r="I110" s="143"/>
      <c r="J110" s="143"/>
      <c r="K110" s="143"/>
      <c r="L110" s="143"/>
      <c r="M110" s="143"/>
      <c r="N110" s="143"/>
      <c r="O110" s="143"/>
      <c r="P110" s="143"/>
      <c r="Q110" s="143"/>
      <c r="R110" s="143"/>
      <c r="S110" s="143"/>
      <c r="T110" s="143"/>
      <c r="U110" s="143"/>
      <c r="V110" s="143"/>
      <c r="W110" s="143"/>
      <c r="X110" s="143"/>
      <c r="Y110" s="143"/>
      <c r="Z110" s="143"/>
      <c r="AA110" s="143"/>
      <c r="AB110" s="143"/>
      <c r="AC110" s="143"/>
      <c r="AD110" s="243"/>
    </row>
    <row r="111" spans="1:30" s="62" customFormat="1" x14ac:dyDescent="0.25">
      <c r="A111" s="64"/>
      <c r="B111" s="142"/>
      <c r="C111" s="143"/>
      <c r="D111" s="143"/>
      <c r="E111" s="143"/>
      <c r="F111" s="143"/>
      <c r="G111" s="143"/>
      <c r="H111" s="143"/>
      <c r="I111" s="143"/>
      <c r="J111" s="143"/>
      <c r="K111" s="143"/>
      <c r="L111" s="143"/>
      <c r="M111" s="143"/>
      <c r="N111" s="143"/>
      <c r="O111" s="143"/>
      <c r="P111" s="143"/>
      <c r="Q111" s="143"/>
      <c r="R111" s="143"/>
      <c r="S111" s="143"/>
      <c r="T111" s="143"/>
      <c r="U111" s="143"/>
      <c r="V111" s="143"/>
      <c r="W111" s="143"/>
      <c r="X111" s="143"/>
      <c r="Y111" s="143"/>
      <c r="Z111" s="143"/>
      <c r="AA111" s="143"/>
      <c r="AB111" s="143"/>
      <c r="AC111" s="143"/>
      <c r="AD111" s="243"/>
    </row>
    <row r="112" spans="1:30" s="62" customFormat="1" x14ac:dyDescent="0.25">
      <c r="A112" s="64"/>
      <c r="B112" s="142"/>
      <c r="C112" s="143"/>
      <c r="D112" s="143"/>
      <c r="E112" s="143"/>
      <c r="F112" s="143"/>
      <c r="G112" s="143"/>
      <c r="H112" s="143"/>
      <c r="I112" s="143"/>
      <c r="J112" s="143"/>
      <c r="K112" s="143"/>
      <c r="L112" s="143"/>
      <c r="M112" s="143"/>
      <c r="N112" s="143"/>
      <c r="O112" s="143"/>
      <c r="P112" s="143"/>
      <c r="Q112" s="143"/>
      <c r="R112" s="143"/>
      <c r="S112" s="143"/>
      <c r="T112" s="143"/>
      <c r="U112" s="143"/>
      <c r="V112" s="143"/>
      <c r="W112" s="143"/>
      <c r="X112" s="143"/>
      <c r="Y112" s="143"/>
      <c r="Z112" s="143"/>
      <c r="AA112" s="143"/>
      <c r="AB112" s="143"/>
      <c r="AC112" s="143"/>
      <c r="AD112" s="243"/>
    </row>
    <row r="113" spans="1:30" s="62" customFormat="1" x14ac:dyDescent="0.25">
      <c r="A113" s="64"/>
      <c r="B113" s="142"/>
      <c r="C113" s="143"/>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c r="AA113" s="143"/>
      <c r="AB113" s="143"/>
      <c r="AC113" s="143"/>
      <c r="AD113" s="243"/>
    </row>
    <row r="114" spans="1:30" s="62" customFormat="1" x14ac:dyDescent="0.25">
      <c r="A114" s="64"/>
      <c r="B114" s="142"/>
      <c r="C114" s="143"/>
      <c r="D114" s="143"/>
      <c r="E114" s="143"/>
      <c r="F114" s="143"/>
      <c r="G114" s="143"/>
      <c r="H114" s="143"/>
      <c r="I114" s="143"/>
      <c r="J114" s="143"/>
      <c r="K114" s="143"/>
      <c r="L114" s="143"/>
      <c r="M114" s="143"/>
      <c r="N114" s="143"/>
      <c r="O114" s="143"/>
      <c r="P114" s="143"/>
      <c r="Q114" s="143"/>
      <c r="R114" s="143"/>
      <c r="S114" s="143"/>
      <c r="T114" s="143"/>
      <c r="U114" s="143"/>
      <c r="V114" s="143"/>
      <c r="W114" s="143"/>
      <c r="X114" s="143"/>
      <c r="Y114" s="143"/>
      <c r="Z114" s="143"/>
      <c r="AA114" s="143"/>
      <c r="AB114" s="143"/>
      <c r="AC114" s="143"/>
      <c r="AD114" s="243"/>
    </row>
    <row r="115" spans="1:30" s="62" customFormat="1" x14ac:dyDescent="0.25">
      <c r="A115" s="64"/>
      <c r="B115" s="142"/>
      <c r="C115" s="143"/>
      <c r="D115" s="143"/>
      <c r="E115" s="143"/>
      <c r="F115" s="143"/>
      <c r="G115" s="143"/>
      <c r="H115" s="143"/>
      <c r="I115" s="143"/>
      <c r="J115" s="143"/>
      <c r="K115" s="143"/>
      <c r="L115" s="143"/>
      <c r="M115" s="143"/>
      <c r="N115" s="143"/>
      <c r="O115" s="143"/>
      <c r="P115" s="143"/>
      <c r="Q115" s="143"/>
      <c r="R115" s="143"/>
      <c r="S115" s="143"/>
      <c r="T115" s="143"/>
      <c r="U115" s="143"/>
      <c r="V115" s="143"/>
      <c r="W115" s="143"/>
      <c r="X115" s="143"/>
      <c r="Y115" s="143"/>
      <c r="Z115" s="143"/>
      <c r="AA115" s="143"/>
      <c r="AB115" s="143"/>
      <c r="AC115" s="143"/>
      <c r="AD115" s="243"/>
    </row>
    <row r="116" spans="1:30" s="62" customFormat="1" x14ac:dyDescent="0.25">
      <c r="A116" s="64"/>
      <c r="B116" s="142"/>
      <c r="C116" s="143"/>
      <c r="D116" s="143"/>
      <c r="E116" s="143"/>
      <c r="F116" s="143"/>
      <c r="G116" s="143"/>
      <c r="H116" s="143"/>
      <c r="I116" s="143"/>
      <c r="J116" s="143"/>
      <c r="K116" s="143"/>
      <c r="L116" s="143"/>
      <c r="M116" s="143"/>
      <c r="N116" s="143"/>
      <c r="O116" s="143"/>
      <c r="P116" s="143"/>
      <c r="Q116" s="143"/>
      <c r="R116" s="143"/>
      <c r="S116" s="143"/>
      <c r="T116" s="143"/>
      <c r="U116" s="143"/>
      <c r="V116" s="143"/>
      <c r="W116" s="143"/>
      <c r="X116" s="143"/>
      <c r="Y116" s="143"/>
      <c r="Z116" s="143"/>
      <c r="AA116" s="143"/>
      <c r="AB116" s="143"/>
      <c r="AC116" s="143"/>
      <c r="AD116" s="243"/>
    </row>
    <row r="117" spans="1:30" s="62" customFormat="1" x14ac:dyDescent="0.25">
      <c r="A117" s="64"/>
      <c r="B117" s="142"/>
      <c r="C117" s="143"/>
      <c r="D117" s="143"/>
      <c r="E117" s="143"/>
      <c r="F117" s="143"/>
      <c r="G117" s="143"/>
      <c r="H117" s="143"/>
      <c r="I117" s="143"/>
      <c r="J117" s="143"/>
      <c r="K117" s="143"/>
      <c r="L117" s="143"/>
      <c r="M117" s="143"/>
      <c r="N117" s="143"/>
      <c r="O117" s="143"/>
      <c r="P117" s="143"/>
      <c r="Q117" s="143"/>
      <c r="R117" s="143"/>
      <c r="S117" s="143"/>
      <c r="T117" s="143"/>
      <c r="U117" s="143"/>
      <c r="V117" s="143"/>
      <c r="W117" s="143"/>
      <c r="X117" s="143"/>
      <c r="Y117" s="143"/>
      <c r="Z117" s="143"/>
      <c r="AA117" s="143"/>
      <c r="AB117" s="143"/>
      <c r="AC117" s="143"/>
      <c r="AD117" s="243"/>
    </row>
    <row r="118" spans="1:30" s="62" customFormat="1" x14ac:dyDescent="0.25">
      <c r="A118" s="64"/>
      <c r="B118" s="142"/>
      <c r="C118" s="143"/>
      <c r="D118" s="143"/>
      <c r="E118" s="143"/>
      <c r="F118" s="143"/>
      <c r="G118" s="143"/>
      <c r="H118" s="143"/>
      <c r="I118" s="143"/>
      <c r="J118" s="143"/>
      <c r="K118" s="143"/>
      <c r="L118" s="143"/>
      <c r="M118" s="143"/>
      <c r="N118" s="143"/>
      <c r="O118" s="143"/>
      <c r="P118" s="143"/>
      <c r="Q118" s="143"/>
      <c r="R118" s="143"/>
      <c r="S118" s="143"/>
      <c r="T118" s="143"/>
      <c r="U118" s="143"/>
      <c r="V118" s="143"/>
      <c r="W118" s="143"/>
      <c r="X118" s="143"/>
      <c r="Y118" s="143"/>
      <c r="Z118" s="143"/>
      <c r="AA118" s="143"/>
      <c r="AB118" s="143"/>
      <c r="AC118" s="143"/>
      <c r="AD118" s="243"/>
    </row>
    <row r="119" spans="1:30" s="62" customFormat="1" x14ac:dyDescent="0.25">
      <c r="A119" s="64"/>
      <c r="B119" s="142"/>
      <c r="C119" s="143"/>
      <c r="D119" s="143"/>
      <c r="E119" s="143"/>
      <c r="F119" s="143"/>
      <c r="G119" s="143"/>
      <c r="H119" s="143"/>
      <c r="I119" s="143"/>
      <c r="J119" s="143"/>
      <c r="K119" s="143"/>
      <c r="L119" s="143"/>
      <c r="M119" s="143"/>
      <c r="N119" s="143"/>
      <c r="O119" s="143"/>
      <c r="P119" s="143"/>
      <c r="Q119" s="143"/>
      <c r="R119" s="143"/>
      <c r="S119" s="143"/>
      <c r="T119" s="143"/>
      <c r="U119" s="143"/>
      <c r="V119" s="143"/>
      <c r="W119" s="143"/>
      <c r="X119" s="143"/>
      <c r="Y119" s="143"/>
      <c r="Z119" s="143"/>
      <c r="AA119" s="143"/>
      <c r="AB119" s="143"/>
      <c r="AC119" s="143"/>
      <c r="AD119" s="243"/>
    </row>
    <row r="120" spans="1:30" s="62" customFormat="1" x14ac:dyDescent="0.25">
      <c r="A120" s="64"/>
      <c r="B120" s="142"/>
      <c r="C120" s="143"/>
      <c r="D120" s="143"/>
      <c r="E120" s="143"/>
      <c r="F120" s="143"/>
      <c r="G120" s="143"/>
      <c r="H120" s="143"/>
      <c r="I120" s="143"/>
      <c r="J120" s="143"/>
      <c r="K120" s="143"/>
      <c r="L120" s="143"/>
      <c r="M120" s="143"/>
      <c r="N120" s="143"/>
      <c r="O120" s="143"/>
      <c r="P120" s="143"/>
      <c r="Q120" s="143"/>
      <c r="R120" s="143"/>
      <c r="S120" s="143"/>
      <c r="T120" s="143"/>
      <c r="U120" s="143"/>
      <c r="V120" s="143"/>
      <c r="W120" s="143"/>
      <c r="X120" s="143"/>
      <c r="Y120" s="143"/>
      <c r="Z120" s="143"/>
      <c r="AA120" s="143"/>
      <c r="AB120" s="143"/>
      <c r="AC120" s="143"/>
      <c r="AD120" s="243"/>
    </row>
    <row r="121" spans="1:30" s="62" customFormat="1" x14ac:dyDescent="0.25">
      <c r="A121" s="64"/>
      <c r="B121" s="142"/>
      <c r="C121" s="143"/>
      <c r="D121" s="143"/>
      <c r="E121" s="143"/>
      <c r="F121" s="143"/>
      <c r="G121" s="143"/>
      <c r="H121" s="143"/>
      <c r="I121" s="143"/>
      <c r="J121" s="143"/>
      <c r="K121" s="143"/>
      <c r="L121" s="143"/>
      <c r="M121" s="143"/>
      <c r="N121" s="143"/>
      <c r="O121" s="143"/>
      <c r="P121" s="143"/>
      <c r="Q121" s="143"/>
      <c r="R121" s="143"/>
      <c r="S121" s="143"/>
      <c r="T121" s="143"/>
      <c r="U121" s="143"/>
      <c r="V121" s="143"/>
      <c r="W121" s="143"/>
      <c r="X121" s="143"/>
      <c r="Y121" s="143"/>
      <c r="Z121" s="143"/>
      <c r="AA121" s="143"/>
      <c r="AB121" s="143"/>
      <c r="AC121" s="143"/>
      <c r="AD121" s="243"/>
    </row>
    <row r="122" spans="1:30" s="62" customFormat="1" x14ac:dyDescent="0.25">
      <c r="A122" s="64"/>
      <c r="B122" s="142"/>
      <c r="C122" s="143"/>
      <c r="D122" s="143"/>
      <c r="E122" s="143"/>
      <c r="F122" s="143"/>
      <c r="G122" s="143"/>
      <c r="H122" s="143"/>
      <c r="I122" s="143"/>
      <c r="J122" s="143"/>
      <c r="K122" s="143"/>
      <c r="L122" s="143"/>
      <c r="M122" s="143"/>
      <c r="N122" s="143"/>
      <c r="O122" s="143"/>
      <c r="P122" s="143"/>
      <c r="Q122" s="143"/>
      <c r="R122" s="143"/>
      <c r="S122" s="143"/>
      <c r="T122" s="143"/>
      <c r="U122" s="143"/>
      <c r="V122" s="143"/>
      <c r="W122" s="143"/>
      <c r="X122" s="143"/>
      <c r="Y122" s="143"/>
      <c r="Z122" s="143"/>
      <c r="AA122" s="143"/>
      <c r="AB122" s="143"/>
      <c r="AC122" s="143"/>
      <c r="AD122" s="243"/>
    </row>
    <row r="123" spans="1:30" s="62" customFormat="1" x14ac:dyDescent="0.25">
      <c r="A123" s="64"/>
      <c r="B123" s="142"/>
      <c r="C123" s="143"/>
      <c r="D123" s="143"/>
      <c r="E123" s="143"/>
      <c r="F123" s="143"/>
      <c r="G123" s="143"/>
      <c r="H123" s="143"/>
      <c r="I123" s="143"/>
      <c r="J123" s="143"/>
      <c r="K123" s="143"/>
      <c r="L123" s="143"/>
      <c r="M123" s="143"/>
      <c r="N123" s="143"/>
      <c r="O123" s="143"/>
      <c r="P123" s="143"/>
      <c r="Q123" s="143"/>
      <c r="R123" s="143"/>
      <c r="S123" s="143"/>
      <c r="T123" s="143"/>
      <c r="U123" s="143"/>
      <c r="V123" s="143"/>
      <c r="W123" s="143"/>
      <c r="X123" s="143"/>
      <c r="Y123" s="143"/>
      <c r="Z123" s="143"/>
      <c r="AA123" s="143"/>
      <c r="AB123" s="143"/>
      <c r="AC123" s="143"/>
      <c r="AD123" s="243"/>
    </row>
    <row r="124" spans="1:30" s="62" customFormat="1" x14ac:dyDescent="0.25">
      <c r="A124" s="64"/>
      <c r="B124" s="142"/>
      <c r="C124" s="143"/>
      <c r="D124" s="143"/>
      <c r="E124" s="143"/>
      <c r="F124" s="143"/>
      <c r="G124" s="143"/>
      <c r="H124" s="143"/>
      <c r="I124" s="143"/>
      <c r="J124" s="143"/>
      <c r="K124" s="143"/>
      <c r="L124" s="143"/>
      <c r="M124" s="143"/>
      <c r="N124" s="143"/>
      <c r="O124" s="143"/>
      <c r="P124" s="143"/>
      <c r="Q124" s="143"/>
      <c r="R124" s="143"/>
      <c r="S124" s="143"/>
      <c r="T124" s="143"/>
      <c r="U124" s="143"/>
      <c r="V124" s="143"/>
      <c r="W124" s="143"/>
      <c r="X124" s="143"/>
      <c r="Y124" s="143"/>
      <c r="Z124" s="143"/>
      <c r="AA124" s="143"/>
      <c r="AB124" s="143"/>
      <c r="AC124" s="143"/>
      <c r="AD124" s="243"/>
    </row>
    <row r="125" spans="1:30" s="62" customFormat="1" x14ac:dyDescent="0.25">
      <c r="A125" s="64"/>
      <c r="B125" s="142"/>
      <c r="C125" s="143"/>
      <c r="D125" s="143"/>
      <c r="E125" s="143"/>
      <c r="F125" s="143"/>
      <c r="G125" s="143"/>
      <c r="H125" s="143"/>
      <c r="I125" s="143"/>
      <c r="J125" s="143"/>
      <c r="K125" s="143"/>
      <c r="L125" s="143"/>
      <c r="M125" s="143"/>
      <c r="N125" s="143"/>
      <c r="O125" s="143"/>
      <c r="P125" s="143"/>
      <c r="Q125" s="143"/>
      <c r="R125" s="143"/>
      <c r="S125" s="143"/>
      <c r="T125" s="143"/>
      <c r="U125" s="143"/>
      <c r="V125" s="143"/>
      <c r="W125" s="143"/>
      <c r="X125" s="143"/>
      <c r="Y125" s="143"/>
      <c r="Z125" s="143"/>
      <c r="AA125" s="143"/>
      <c r="AB125" s="143"/>
      <c r="AC125" s="143"/>
      <c r="AD125" s="243"/>
    </row>
    <row r="126" spans="1:30" s="62" customFormat="1" x14ac:dyDescent="0.25">
      <c r="A126" s="64"/>
      <c r="B126" s="142"/>
      <c r="C126" s="143"/>
      <c r="D126" s="143"/>
      <c r="E126" s="143"/>
      <c r="F126" s="143"/>
      <c r="G126" s="143"/>
      <c r="H126" s="143"/>
      <c r="I126" s="143"/>
      <c r="J126" s="143"/>
      <c r="K126" s="143"/>
      <c r="L126" s="143"/>
      <c r="M126" s="143"/>
      <c r="N126" s="143"/>
      <c r="O126" s="143"/>
      <c r="P126" s="143"/>
      <c r="Q126" s="143"/>
      <c r="R126" s="143"/>
      <c r="S126" s="143"/>
      <c r="T126" s="143"/>
      <c r="U126" s="143"/>
      <c r="V126" s="143"/>
      <c r="W126" s="143"/>
      <c r="X126" s="143"/>
      <c r="Y126" s="143"/>
      <c r="Z126" s="143"/>
      <c r="AA126" s="143"/>
      <c r="AB126" s="143"/>
      <c r="AC126" s="143"/>
      <c r="AD126" s="243"/>
    </row>
    <row r="127" spans="1:30" s="62" customFormat="1" x14ac:dyDescent="0.25">
      <c r="A127" s="64"/>
      <c r="B127" s="142"/>
      <c r="C127" s="143"/>
      <c r="D127" s="143"/>
      <c r="E127" s="143"/>
      <c r="F127" s="143"/>
      <c r="G127" s="143"/>
      <c r="H127" s="143"/>
      <c r="I127" s="143"/>
      <c r="J127" s="143"/>
      <c r="K127" s="143"/>
      <c r="L127" s="143"/>
      <c r="M127" s="143"/>
      <c r="N127" s="143"/>
      <c r="O127" s="143"/>
      <c r="P127" s="143"/>
      <c r="Q127" s="143"/>
      <c r="R127" s="143"/>
      <c r="S127" s="143"/>
      <c r="T127" s="143"/>
      <c r="U127" s="143"/>
      <c r="V127" s="143"/>
      <c r="W127" s="143"/>
      <c r="X127" s="143"/>
      <c r="Y127" s="143"/>
      <c r="Z127" s="143"/>
      <c r="AA127" s="143"/>
      <c r="AB127" s="143"/>
      <c r="AC127" s="143"/>
      <c r="AD127" s="243"/>
    </row>
    <row r="128" spans="1:30" s="62" customFormat="1" x14ac:dyDescent="0.25">
      <c r="A128" s="64"/>
      <c r="B128" s="142"/>
      <c r="C128" s="143"/>
      <c r="D128" s="143"/>
      <c r="E128" s="143"/>
      <c r="F128" s="143"/>
      <c r="G128" s="143"/>
      <c r="H128" s="143"/>
      <c r="I128" s="143"/>
      <c r="J128" s="143"/>
      <c r="K128" s="143"/>
      <c r="L128" s="143"/>
      <c r="M128" s="143"/>
      <c r="N128" s="143"/>
      <c r="O128" s="143"/>
      <c r="P128" s="143"/>
      <c r="Q128" s="143"/>
      <c r="R128" s="143"/>
      <c r="S128" s="143"/>
      <c r="T128" s="143"/>
      <c r="U128" s="143"/>
      <c r="V128" s="143"/>
      <c r="W128" s="143"/>
      <c r="X128" s="143"/>
      <c r="Y128" s="143"/>
      <c r="Z128" s="143"/>
      <c r="AA128" s="143"/>
      <c r="AB128" s="143"/>
      <c r="AC128" s="143"/>
      <c r="AD128" s="243"/>
    </row>
    <row r="129" spans="1:30" s="62" customFormat="1" x14ac:dyDescent="0.25">
      <c r="A129" s="64"/>
      <c r="B129" s="142"/>
      <c r="C129" s="143"/>
      <c r="D129" s="143"/>
      <c r="E129" s="143"/>
      <c r="F129" s="143"/>
      <c r="G129" s="143"/>
      <c r="H129" s="143"/>
      <c r="I129" s="143"/>
      <c r="J129" s="143"/>
      <c r="K129" s="143"/>
      <c r="L129" s="143"/>
      <c r="M129" s="143"/>
      <c r="N129" s="143"/>
      <c r="O129" s="143"/>
      <c r="P129" s="143"/>
      <c r="Q129" s="143"/>
      <c r="R129" s="143"/>
      <c r="S129" s="143"/>
      <c r="T129" s="143"/>
      <c r="U129" s="143"/>
      <c r="V129" s="143"/>
      <c r="W129" s="143"/>
      <c r="X129" s="143"/>
      <c r="Y129" s="143"/>
      <c r="Z129" s="143"/>
      <c r="AA129" s="143"/>
      <c r="AB129" s="143"/>
      <c r="AC129" s="143"/>
      <c r="AD129" s="243"/>
    </row>
    <row r="130" spans="1:30" s="62" customFormat="1" x14ac:dyDescent="0.25">
      <c r="A130" s="64"/>
      <c r="B130" s="142"/>
      <c r="C130" s="143"/>
      <c r="D130" s="143"/>
      <c r="E130" s="143"/>
      <c r="F130" s="143"/>
      <c r="G130" s="143"/>
      <c r="H130" s="143"/>
      <c r="I130" s="143"/>
      <c r="J130" s="143"/>
      <c r="K130" s="143"/>
      <c r="L130" s="143"/>
      <c r="M130" s="143"/>
      <c r="N130" s="143"/>
      <c r="O130" s="143"/>
      <c r="P130" s="143"/>
      <c r="Q130" s="143"/>
      <c r="R130" s="143"/>
      <c r="S130" s="143"/>
      <c r="T130" s="143"/>
      <c r="U130" s="143"/>
      <c r="V130" s="143"/>
      <c r="W130" s="143"/>
      <c r="X130" s="143"/>
      <c r="Y130" s="143"/>
      <c r="Z130" s="143"/>
      <c r="AA130" s="143"/>
      <c r="AB130" s="143"/>
      <c r="AC130" s="143"/>
      <c r="AD130" s="243"/>
    </row>
    <row r="131" spans="1:30" s="62" customFormat="1" x14ac:dyDescent="0.25">
      <c r="A131" s="64"/>
      <c r="B131" s="142"/>
      <c r="C131" s="143"/>
      <c r="D131" s="143"/>
      <c r="E131" s="143"/>
      <c r="F131" s="143"/>
      <c r="G131" s="143"/>
      <c r="H131" s="143"/>
      <c r="I131" s="143"/>
      <c r="J131" s="143"/>
      <c r="K131" s="143"/>
      <c r="L131" s="143"/>
      <c r="M131" s="143"/>
      <c r="N131" s="143"/>
      <c r="O131" s="143"/>
      <c r="P131" s="143"/>
      <c r="Q131" s="143"/>
      <c r="R131" s="143"/>
      <c r="S131" s="143"/>
      <c r="T131" s="143"/>
      <c r="U131" s="143"/>
      <c r="V131" s="143"/>
      <c r="W131" s="143"/>
      <c r="X131" s="143"/>
      <c r="Y131" s="143"/>
      <c r="Z131" s="143"/>
      <c r="AA131" s="143"/>
      <c r="AB131" s="143"/>
      <c r="AC131" s="143"/>
      <c r="AD131" s="243"/>
    </row>
    <row r="132" spans="1:30" s="62" customFormat="1" x14ac:dyDescent="0.25">
      <c r="A132" s="64"/>
      <c r="B132" s="142"/>
      <c r="C132" s="143"/>
      <c r="D132" s="143"/>
      <c r="E132" s="143"/>
      <c r="F132" s="143"/>
      <c r="G132" s="143"/>
      <c r="H132" s="143"/>
      <c r="I132" s="143"/>
      <c r="J132" s="143"/>
      <c r="K132" s="143"/>
      <c r="L132" s="143"/>
      <c r="M132" s="143"/>
      <c r="N132" s="143"/>
      <c r="O132" s="143"/>
      <c r="P132" s="143"/>
      <c r="Q132" s="143"/>
      <c r="R132" s="143"/>
      <c r="S132" s="143"/>
      <c r="T132" s="143"/>
      <c r="U132" s="143"/>
      <c r="V132" s="143"/>
      <c r="W132" s="143"/>
      <c r="X132" s="143"/>
      <c r="Y132" s="143"/>
      <c r="Z132" s="143"/>
      <c r="AA132" s="143"/>
      <c r="AB132" s="143"/>
      <c r="AC132" s="143"/>
      <c r="AD132" s="243"/>
    </row>
    <row r="133" spans="1:30" s="62" customFormat="1" x14ac:dyDescent="0.25">
      <c r="A133" s="64"/>
      <c r="B133" s="142"/>
      <c r="C133" s="143"/>
      <c r="D133" s="143"/>
      <c r="E133" s="143"/>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243"/>
    </row>
    <row r="134" spans="1:30" s="62" customFormat="1" x14ac:dyDescent="0.25">
      <c r="A134" s="64"/>
      <c r="B134" s="142"/>
      <c r="C134" s="143"/>
      <c r="D134" s="143"/>
      <c r="E134" s="143"/>
      <c r="F134" s="143"/>
      <c r="G134" s="143"/>
      <c r="H134" s="143"/>
      <c r="I134" s="143"/>
      <c r="J134" s="143"/>
      <c r="K134" s="143"/>
      <c r="L134" s="143"/>
      <c r="M134" s="143"/>
      <c r="N134" s="143"/>
      <c r="O134" s="143"/>
      <c r="P134" s="143"/>
      <c r="Q134" s="143"/>
      <c r="R134" s="143"/>
      <c r="S134" s="143"/>
      <c r="T134" s="143"/>
      <c r="U134" s="143"/>
      <c r="V134" s="143"/>
      <c r="W134" s="143"/>
      <c r="X134" s="143"/>
      <c r="Y134" s="143"/>
      <c r="Z134" s="143"/>
      <c r="AA134" s="143"/>
      <c r="AB134" s="143"/>
      <c r="AC134" s="143"/>
      <c r="AD134" s="243"/>
    </row>
    <row r="135" spans="1:30" s="62" customFormat="1" x14ac:dyDescent="0.25">
      <c r="A135" s="64"/>
      <c r="B135" s="142"/>
      <c r="C135" s="143"/>
      <c r="D135" s="143"/>
      <c r="E135" s="143"/>
      <c r="F135" s="143"/>
      <c r="G135" s="143"/>
      <c r="H135" s="143"/>
      <c r="I135" s="143"/>
      <c r="J135" s="143"/>
      <c r="K135" s="143"/>
      <c r="L135" s="143"/>
      <c r="M135" s="143"/>
      <c r="N135" s="143"/>
      <c r="O135" s="143"/>
      <c r="P135" s="143"/>
      <c r="Q135" s="143"/>
      <c r="R135" s="143"/>
      <c r="S135" s="143"/>
      <c r="T135" s="143"/>
      <c r="U135" s="143"/>
      <c r="V135" s="143"/>
      <c r="W135" s="143"/>
      <c r="X135" s="143"/>
      <c r="Y135" s="143"/>
      <c r="Z135" s="143"/>
      <c r="AA135" s="143"/>
      <c r="AB135" s="143"/>
      <c r="AC135" s="143"/>
      <c r="AD135" s="243"/>
    </row>
    <row r="136" spans="1:30" s="62" customFormat="1" x14ac:dyDescent="0.25">
      <c r="A136" s="64"/>
      <c r="B136" s="142"/>
      <c r="C136" s="143"/>
      <c r="D136" s="143"/>
      <c r="E136" s="143"/>
      <c r="F136" s="143"/>
      <c r="G136" s="427" t="s">
        <v>981</v>
      </c>
      <c r="H136" s="427"/>
      <c r="I136" s="427"/>
      <c r="J136" s="427"/>
      <c r="K136" s="427"/>
      <c r="L136" s="427"/>
      <c r="M136" s="427"/>
      <c r="N136" s="427"/>
      <c r="O136" s="427"/>
      <c r="P136" s="427"/>
      <c r="Q136" s="427"/>
      <c r="R136" s="427"/>
      <c r="S136" s="427"/>
      <c r="T136" s="427"/>
      <c r="U136" s="427"/>
      <c r="V136" s="427"/>
      <c r="W136" s="427"/>
      <c r="X136" s="246"/>
      <c r="Y136" s="246"/>
      <c r="Z136" s="246"/>
      <c r="AA136" s="143"/>
      <c r="AB136" s="143"/>
      <c r="AC136" s="143"/>
      <c r="AD136" s="243"/>
    </row>
    <row r="137" spans="1:30" s="62" customFormat="1" x14ac:dyDescent="0.25">
      <c r="A137" s="64"/>
      <c r="B137" s="142"/>
      <c r="C137" s="143"/>
      <c r="D137" s="143"/>
      <c r="E137" s="143"/>
      <c r="F137" s="143"/>
      <c r="G137" s="427"/>
      <c r="H137" s="427"/>
      <c r="I137" s="427"/>
      <c r="J137" s="427"/>
      <c r="K137" s="427"/>
      <c r="L137" s="427"/>
      <c r="M137" s="427"/>
      <c r="N137" s="427"/>
      <c r="O137" s="427"/>
      <c r="P137" s="427"/>
      <c r="Q137" s="427"/>
      <c r="R137" s="427"/>
      <c r="S137" s="427"/>
      <c r="T137" s="427"/>
      <c r="U137" s="427"/>
      <c r="V137" s="427"/>
      <c r="W137" s="427"/>
      <c r="X137" s="246"/>
      <c r="Y137" s="246"/>
      <c r="Z137" s="246"/>
      <c r="AA137" s="143"/>
      <c r="AB137" s="143"/>
      <c r="AC137" s="143"/>
      <c r="AD137" s="243"/>
    </row>
    <row r="138" spans="1:30" s="62" customFormat="1" x14ac:dyDescent="0.25">
      <c r="A138" s="64"/>
      <c r="B138" s="142"/>
      <c r="C138" s="143"/>
      <c r="D138" s="143"/>
      <c r="E138" s="143"/>
      <c r="F138" s="143"/>
      <c r="G138" s="427"/>
      <c r="H138" s="427"/>
      <c r="I138" s="427"/>
      <c r="J138" s="427"/>
      <c r="K138" s="427"/>
      <c r="L138" s="427"/>
      <c r="M138" s="427"/>
      <c r="N138" s="427"/>
      <c r="O138" s="427"/>
      <c r="P138" s="427"/>
      <c r="Q138" s="427"/>
      <c r="R138" s="427"/>
      <c r="S138" s="427"/>
      <c r="T138" s="427"/>
      <c r="U138" s="427"/>
      <c r="V138" s="427"/>
      <c r="W138" s="427"/>
      <c r="X138" s="246"/>
      <c r="Y138" s="246"/>
      <c r="Z138" s="246"/>
      <c r="AA138" s="143"/>
      <c r="AB138" s="143"/>
      <c r="AC138" s="143"/>
      <c r="AD138" s="243"/>
    </row>
    <row r="139" spans="1:30" s="62" customFormat="1" x14ac:dyDescent="0.25">
      <c r="A139" s="64"/>
      <c r="B139" s="142"/>
      <c r="C139" s="143"/>
      <c r="D139" s="143"/>
      <c r="E139" s="143"/>
      <c r="F139" s="143"/>
      <c r="G139" s="143"/>
      <c r="H139" s="143"/>
      <c r="I139" s="143"/>
      <c r="J139" s="143"/>
      <c r="K139" s="143"/>
      <c r="L139" s="143"/>
      <c r="M139" s="143"/>
      <c r="N139" s="143"/>
      <c r="O139" s="143"/>
      <c r="P139" s="143"/>
      <c r="Q139" s="143"/>
      <c r="R139" s="143"/>
      <c r="S139" s="143"/>
      <c r="T139" s="143"/>
      <c r="U139" s="143"/>
      <c r="V139" s="143"/>
      <c r="W139" s="143"/>
      <c r="X139" s="143"/>
      <c r="Y139" s="143"/>
      <c r="Z139" s="143"/>
      <c r="AA139" s="143"/>
      <c r="AB139" s="143"/>
      <c r="AC139" s="143"/>
      <c r="AD139" s="243"/>
    </row>
    <row r="140" spans="1:30" s="62" customFormat="1" x14ac:dyDescent="0.25">
      <c r="A140" s="64"/>
      <c r="B140" s="142"/>
      <c r="C140" s="143"/>
      <c r="D140" s="143"/>
      <c r="E140" s="143"/>
      <c r="F140" s="143"/>
      <c r="G140" s="143"/>
      <c r="H140" s="143"/>
      <c r="I140" s="143"/>
      <c r="J140" s="143"/>
      <c r="K140" s="143"/>
      <c r="L140" s="143"/>
      <c r="M140" s="143"/>
      <c r="N140" s="143"/>
      <c r="O140" s="143"/>
      <c r="P140" s="143"/>
      <c r="Q140" s="143"/>
      <c r="R140" s="143"/>
      <c r="S140" s="143"/>
      <c r="T140" s="143"/>
      <c r="U140" s="143"/>
      <c r="V140" s="143"/>
      <c r="W140" s="143"/>
      <c r="X140" s="143"/>
      <c r="Y140" s="143"/>
      <c r="Z140" s="143"/>
      <c r="AA140" s="143"/>
      <c r="AB140" s="143"/>
      <c r="AC140" s="143"/>
      <c r="AD140" s="243"/>
    </row>
    <row r="141" spans="1:30" s="62" customFormat="1" x14ac:dyDescent="0.25">
      <c r="A141" s="64"/>
      <c r="B141" s="142"/>
      <c r="C141" s="143"/>
      <c r="D141" s="143"/>
      <c r="E141" s="143"/>
      <c r="F141" s="143"/>
      <c r="G141" s="143"/>
      <c r="H141" s="143"/>
      <c r="I141" s="143"/>
      <c r="J141" s="143"/>
      <c r="K141" s="143"/>
      <c r="L141" s="143"/>
      <c r="M141" s="143"/>
      <c r="N141" s="143"/>
      <c r="O141" s="143"/>
      <c r="P141" s="143"/>
      <c r="Q141" s="143"/>
      <c r="R141" s="143"/>
      <c r="S141" s="143"/>
      <c r="T141" s="143"/>
      <c r="U141" s="143"/>
      <c r="V141" s="143"/>
      <c r="W141" s="143"/>
      <c r="X141" s="143"/>
      <c r="Y141" s="143"/>
      <c r="Z141" s="143"/>
      <c r="AA141" s="143"/>
      <c r="AB141" s="143"/>
      <c r="AC141" s="143"/>
      <c r="AD141" s="243"/>
    </row>
    <row r="142" spans="1:30" s="62" customFormat="1" x14ac:dyDescent="0.25">
      <c r="A142" s="64"/>
      <c r="B142" s="142"/>
      <c r="C142" s="143"/>
      <c r="D142" s="143"/>
      <c r="E142" s="143"/>
      <c r="F142" s="143"/>
      <c r="G142" s="143"/>
      <c r="H142" s="143"/>
      <c r="I142" s="143"/>
      <c r="J142" s="143"/>
      <c r="K142" s="143"/>
      <c r="L142" s="143"/>
      <c r="M142" s="143"/>
      <c r="N142" s="143"/>
      <c r="O142" s="143"/>
      <c r="P142" s="143"/>
      <c r="Q142" s="143"/>
      <c r="R142" s="143"/>
      <c r="S142" s="143"/>
      <c r="T142" s="143"/>
      <c r="U142" s="143"/>
      <c r="V142" s="143"/>
      <c r="W142" s="143"/>
      <c r="X142" s="143"/>
      <c r="Y142" s="143"/>
      <c r="Z142" s="143"/>
      <c r="AA142" s="143"/>
      <c r="AB142" s="143"/>
      <c r="AC142" s="143"/>
      <c r="AD142" s="243"/>
    </row>
    <row r="143" spans="1:30" s="62" customFormat="1" x14ac:dyDescent="0.25">
      <c r="A143" s="64"/>
      <c r="B143" s="142"/>
      <c r="C143" s="143"/>
      <c r="D143" s="143"/>
      <c r="E143" s="143"/>
      <c r="F143" s="143"/>
      <c r="G143" s="143"/>
      <c r="H143" s="143"/>
      <c r="I143" s="143"/>
      <c r="J143" s="143"/>
      <c r="K143" s="143"/>
      <c r="L143" s="143"/>
      <c r="M143" s="143"/>
      <c r="N143" s="143"/>
      <c r="O143" s="143"/>
      <c r="P143" s="143"/>
      <c r="Q143" s="143"/>
      <c r="R143" s="143"/>
      <c r="S143" s="143"/>
      <c r="T143" s="143"/>
      <c r="U143" s="143"/>
      <c r="V143" s="143"/>
      <c r="W143" s="143"/>
      <c r="X143" s="143"/>
      <c r="Y143" s="143"/>
      <c r="Z143" s="143"/>
      <c r="AA143" s="143"/>
      <c r="AB143" s="143"/>
      <c r="AC143" s="143"/>
      <c r="AD143" s="243"/>
    </row>
    <row r="144" spans="1:30" s="62" customFormat="1" x14ac:dyDescent="0.25">
      <c r="A144" s="64"/>
      <c r="B144" s="142"/>
      <c r="C144" s="143"/>
      <c r="D144" s="143"/>
      <c r="E144" s="143"/>
      <c r="F144" s="143"/>
      <c r="G144" s="143"/>
      <c r="H144" s="143"/>
      <c r="I144" s="143"/>
      <c r="J144" s="143"/>
      <c r="K144" s="143"/>
      <c r="L144" s="143"/>
      <c r="M144" s="143"/>
      <c r="N144" s="143"/>
      <c r="O144" s="143"/>
      <c r="P144" s="143"/>
      <c r="Q144" s="143"/>
      <c r="R144" s="143"/>
      <c r="S144" s="143"/>
      <c r="T144" s="143"/>
      <c r="U144" s="143"/>
      <c r="V144" s="143"/>
      <c r="W144" s="143"/>
      <c r="X144" s="143"/>
      <c r="Y144" s="143"/>
      <c r="Z144" s="143"/>
      <c r="AA144" s="143"/>
      <c r="AB144" s="143"/>
      <c r="AC144" s="143"/>
      <c r="AD144" s="243"/>
    </row>
    <row r="145" spans="1:30" s="62" customFormat="1" x14ac:dyDescent="0.25">
      <c r="A145" s="64"/>
      <c r="B145" s="142"/>
      <c r="C145" s="143"/>
      <c r="D145" s="143"/>
      <c r="E145" s="143"/>
      <c r="F145" s="143"/>
      <c r="G145" s="143"/>
      <c r="H145" s="143"/>
      <c r="I145" s="143"/>
      <c r="J145" s="143"/>
      <c r="K145" s="143"/>
      <c r="L145" s="143"/>
      <c r="M145" s="143"/>
      <c r="N145" s="143"/>
      <c r="O145" s="143"/>
      <c r="P145" s="143"/>
      <c r="Q145" s="143"/>
      <c r="R145" s="143"/>
      <c r="S145" s="143"/>
      <c r="T145" s="143"/>
      <c r="U145" s="143"/>
      <c r="V145" s="143"/>
      <c r="W145" s="143"/>
      <c r="X145" s="143"/>
      <c r="Y145" s="143"/>
      <c r="Z145" s="143"/>
      <c r="AA145" s="143"/>
      <c r="AB145" s="143"/>
      <c r="AC145" s="143"/>
      <c r="AD145" s="243"/>
    </row>
    <row r="146" spans="1:30" s="62" customFormat="1" x14ac:dyDescent="0.25">
      <c r="A146" s="64"/>
      <c r="B146" s="142"/>
      <c r="C146" s="143"/>
      <c r="D146" s="143"/>
      <c r="E146" s="143"/>
      <c r="F146" s="143"/>
      <c r="G146" s="143"/>
      <c r="H146" s="143"/>
      <c r="I146" s="143"/>
      <c r="J146" s="143"/>
      <c r="K146" s="143"/>
      <c r="L146" s="143"/>
      <c r="M146" s="143"/>
      <c r="N146" s="143"/>
      <c r="O146" s="143"/>
      <c r="P146" s="143"/>
      <c r="Q146" s="143"/>
      <c r="R146" s="143"/>
      <c r="S146" s="143"/>
      <c r="T146" s="143"/>
      <c r="U146" s="143"/>
      <c r="V146" s="143"/>
      <c r="W146" s="143"/>
      <c r="X146" s="143"/>
      <c r="Y146" s="143"/>
      <c r="Z146" s="143"/>
      <c r="AA146" s="143"/>
      <c r="AB146" s="143"/>
      <c r="AC146" s="143"/>
      <c r="AD146" s="243"/>
    </row>
    <row r="147" spans="1:30" s="62" customFormat="1" x14ac:dyDescent="0.25">
      <c r="A147" s="64"/>
      <c r="B147" s="142"/>
      <c r="C147" s="143"/>
      <c r="D147" s="143"/>
      <c r="E147" s="143"/>
      <c r="F147" s="143"/>
      <c r="G147" s="143"/>
      <c r="H147" s="143"/>
      <c r="I147" s="143"/>
      <c r="J147" s="143"/>
      <c r="K147" s="143"/>
      <c r="L147" s="143"/>
      <c r="M147" s="143"/>
      <c r="N147" s="143"/>
      <c r="O147" s="143"/>
      <c r="P147" s="143"/>
      <c r="Q147" s="143"/>
      <c r="R147" s="143"/>
      <c r="S147" s="143"/>
      <c r="T147" s="143"/>
      <c r="U147" s="143"/>
      <c r="V147" s="143"/>
      <c r="W147" s="143"/>
      <c r="X147" s="143"/>
      <c r="Y147" s="143"/>
      <c r="Z147" s="143"/>
      <c r="AA147" s="143"/>
      <c r="AB147" s="143"/>
      <c r="AC147" s="143"/>
      <c r="AD147" s="243"/>
    </row>
    <row r="148" spans="1:30" s="62" customFormat="1" x14ac:dyDescent="0.25">
      <c r="A148" s="64"/>
      <c r="B148" s="142"/>
      <c r="C148" s="143"/>
      <c r="D148" s="143"/>
      <c r="E148" s="143"/>
      <c r="F148" s="143"/>
      <c r="G148" s="143"/>
      <c r="H148" s="143"/>
      <c r="I148" s="143"/>
      <c r="J148" s="143"/>
      <c r="K148" s="143"/>
      <c r="L148" s="143"/>
      <c r="M148" s="143"/>
      <c r="N148" s="143"/>
      <c r="O148" s="143"/>
      <c r="P148" s="143"/>
      <c r="Q148" s="143"/>
      <c r="R148" s="143"/>
      <c r="S148" s="143"/>
      <c r="T148" s="143"/>
      <c r="U148" s="143"/>
      <c r="V148" s="143"/>
      <c r="W148" s="143"/>
      <c r="X148" s="143"/>
      <c r="Y148" s="143"/>
      <c r="Z148" s="143"/>
      <c r="AA148" s="143"/>
      <c r="AB148" s="143"/>
      <c r="AC148" s="143"/>
      <c r="AD148" s="243"/>
    </row>
    <row r="149" spans="1:30" s="62" customFormat="1" x14ac:dyDescent="0.25">
      <c r="A149" s="64"/>
      <c r="B149" s="144"/>
      <c r="C149" s="145"/>
      <c r="D149" s="145"/>
      <c r="E149" s="145"/>
      <c r="F149" s="145"/>
      <c r="G149" s="145"/>
      <c r="H149" s="145"/>
      <c r="I149" s="145"/>
      <c r="J149" s="145"/>
      <c r="K149" s="145"/>
      <c r="L149" s="145"/>
      <c r="M149" s="145"/>
      <c r="N149" s="145"/>
      <c r="O149" s="145"/>
      <c r="P149" s="145"/>
      <c r="Q149" s="145"/>
      <c r="R149" s="145"/>
      <c r="S149" s="145"/>
      <c r="T149" s="145"/>
      <c r="U149" s="145"/>
      <c r="V149" s="145"/>
      <c r="W149" s="145"/>
      <c r="X149" s="145"/>
      <c r="Y149" s="145"/>
      <c r="Z149" s="145"/>
      <c r="AA149" s="145"/>
      <c r="AB149" s="145"/>
      <c r="AC149" s="145"/>
      <c r="AD149" s="245"/>
    </row>
    <row r="150" spans="1:30" s="62" customFormat="1" x14ac:dyDescent="0.25">
      <c r="A150" s="64"/>
    </row>
    <row r="151" spans="1:30" s="62" customFormat="1" x14ac:dyDescent="0.25">
      <c r="A151" s="64"/>
    </row>
    <row r="152" spans="1:30" s="62" customFormat="1" x14ac:dyDescent="0.25">
      <c r="A152" s="64"/>
    </row>
    <row r="153" spans="1:30" s="62" customFormat="1" x14ac:dyDescent="0.25">
      <c r="A153" s="64"/>
    </row>
    <row r="154" spans="1:30" s="62" customFormat="1" x14ac:dyDescent="0.25">
      <c r="A154" s="64"/>
    </row>
    <row r="155" spans="1:30" s="62" customFormat="1" x14ac:dyDescent="0.25">
      <c r="A155" s="64"/>
    </row>
    <row r="156" spans="1:30" s="62" customFormat="1" x14ac:dyDescent="0.25">
      <c r="A156" s="64"/>
    </row>
    <row r="157" spans="1:30" s="62" customFormat="1" x14ac:dyDescent="0.25">
      <c r="A157" s="64"/>
    </row>
    <row r="158" spans="1:30" s="62" customFormat="1" x14ac:dyDescent="0.25">
      <c r="A158" s="64"/>
    </row>
    <row r="159" spans="1:30" s="62" customFormat="1" x14ac:dyDescent="0.25">
      <c r="A159" s="64"/>
    </row>
    <row r="160" spans="1:30" s="62" customFormat="1" x14ac:dyDescent="0.25">
      <c r="A160" s="64"/>
    </row>
    <row r="161" spans="1:1" s="62" customFormat="1" x14ac:dyDescent="0.25">
      <c r="A161" s="64"/>
    </row>
    <row r="162" spans="1:1" s="62" customFormat="1" x14ac:dyDescent="0.25">
      <c r="A162" s="64"/>
    </row>
    <row r="163" spans="1:1" s="62" customFormat="1" x14ac:dyDescent="0.25">
      <c r="A163" s="64"/>
    </row>
    <row r="164" spans="1:1" s="62" customFormat="1" x14ac:dyDescent="0.25">
      <c r="A164" s="64"/>
    </row>
    <row r="165" spans="1:1" s="62" customFormat="1" x14ac:dyDescent="0.25">
      <c r="A165" s="64"/>
    </row>
    <row r="166" spans="1:1" s="62" customFormat="1" x14ac:dyDescent="0.25">
      <c r="A166" s="64"/>
    </row>
    <row r="167" spans="1:1" s="62" customFormat="1" x14ac:dyDescent="0.25">
      <c r="A167" s="64"/>
    </row>
    <row r="168" spans="1:1" s="62" customFormat="1" x14ac:dyDescent="0.25">
      <c r="A168" s="64"/>
    </row>
    <row r="169" spans="1:1" s="62" customFormat="1" x14ac:dyDescent="0.25">
      <c r="A169" s="64"/>
    </row>
    <row r="170" spans="1:1" s="62" customFormat="1" x14ac:dyDescent="0.25">
      <c r="A170" s="64"/>
    </row>
    <row r="171" spans="1:1" s="62" customFormat="1" x14ac:dyDescent="0.25">
      <c r="A171" s="64"/>
    </row>
    <row r="172" spans="1:1" s="62" customFormat="1" x14ac:dyDescent="0.25">
      <c r="A172" s="64"/>
    </row>
    <row r="173" spans="1:1" s="62" customFormat="1" x14ac:dyDescent="0.25">
      <c r="A173" s="64"/>
    </row>
    <row r="174" spans="1:1" s="62" customFormat="1" x14ac:dyDescent="0.25">
      <c r="A174" s="64"/>
    </row>
    <row r="175" spans="1:1" s="62" customFormat="1" x14ac:dyDescent="0.25">
      <c r="A175" s="64"/>
    </row>
    <row r="176" spans="1:1" s="62" customFormat="1" x14ac:dyDescent="0.25">
      <c r="A176" s="64"/>
    </row>
    <row r="177" spans="1:1" s="62" customFormat="1" x14ac:dyDescent="0.25">
      <c r="A177" s="64"/>
    </row>
    <row r="178" spans="1:1" s="62" customFormat="1" x14ac:dyDescent="0.25">
      <c r="A178" s="64"/>
    </row>
    <row r="179" spans="1:1" s="62" customFormat="1" x14ac:dyDescent="0.25">
      <c r="A179" s="64"/>
    </row>
    <row r="180" spans="1:1" s="62" customFormat="1" x14ac:dyDescent="0.25">
      <c r="A180" s="64"/>
    </row>
    <row r="181" spans="1:1" s="62" customFormat="1" x14ac:dyDescent="0.25">
      <c r="A181" s="64"/>
    </row>
    <row r="182" spans="1:1" s="62" customFormat="1" x14ac:dyDescent="0.25">
      <c r="A182" s="64"/>
    </row>
    <row r="183" spans="1:1" s="62" customFormat="1" x14ac:dyDescent="0.25">
      <c r="A183" s="64"/>
    </row>
    <row r="184" spans="1:1" s="62" customFormat="1" x14ac:dyDescent="0.25">
      <c r="A184" s="64"/>
    </row>
    <row r="185" spans="1:1" s="62" customFormat="1" x14ac:dyDescent="0.25">
      <c r="A185" s="64"/>
    </row>
    <row r="186" spans="1:1" s="62" customFormat="1" x14ac:dyDescent="0.25">
      <c r="A186" s="64"/>
    </row>
    <row r="187" spans="1:1" s="62" customFormat="1" x14ac:dyDescent="0.25">
      <c r="A187" s="64"/>
    </row>
    <row r="188" spans="1:1" s="62" customFormat="1" x14ac:dyDescent="0.25">
      <c r="A188" s="64"/>
    </row>
    <row r="189" spans="1:1" s="62" customFormat="1" x14ac:dyDescent="0.25">
      <c r="A189" s="64"/>
    </row>
    <row r="190" spans="1:1" s="62" customFormat="1" x14ac:dyDescent="0.25">
      <c r="A190" s="64"/>
    </row>
    <row r="191" spans="1:1" s="62" customFormat="1" x14ac:dyDescent="0.25">
      <c r="A191" s="64"/>
    </row>
    <row r="192" spans="1:1" s="62" customFormat="1" x14ac:dyDescent="0.25">
      <c r="A192" s="64"/>
    </row>
    <row r="193" spans="1:1" s="62" customFormat="1" x14ac:dyDescent="0.25">
      <c r="A193" s="64"/>
    </row>
    <row r="194" spans="1:1" s="62" customFormat="1" x14ac:dyDescent="0.25">
      <c r="A194" s="64"/>
    </row>
    <row r="195" spans="1:1" s="62" customFormat="1" x14ac:dyDescent="0.25">
      <c r="A195" s="64"/>
    </row>
    <row r="196" spans="1:1" s="62" customFormat="1" x14ac:dyDescent="0.25">
      <c r="A196" s="64"/>
    </row>
    <row r="197" spans="1:1" s="62" customFormat="1" x14ac:dyDescent="0.25">
      <c r="A197" s="64"/>
    </row>
    <row r="198" spans="1:1" s="62" customFormat="1" x14ac:dyDescent="0.25">
      <c r="A198" s="64"/>
    </row>
    <row r="199" spans="1:1" s="62" customFormat="1" x14ac:dyDescent="0.25">
      <c r="A199" s="64"/>
    </row>
  </sheetData>
  <mergeCells count="32">
    <mergeCell ref="B1:C1"/>
    <mergeCell ref="D1:W1"/>
    <mergeCell ref="AA1:AC1"/>
    <mergeCell ref="B2:B5"/>
    <mergeCell ref="C2:C5"/>
    <mergeCell ref="D2:D5"/>
    <mergeCell ref="E2:E5"/>
    <mergeCell ref="F2:F5"/>
    <mergeCell ref="G2:G5"/>
    <mergeCell ref="H2:H5"/>
    <mergeCell ref="AB6:AB7"/>
    <mergeCell ref="AC6:AC7"/>
    <mergeCell ref="O2:O5"/>
    <mergeCell ref="P2:P5"/>
    <mergeCell ref="Q2:Q5"/>
    <mergeCell ref="R2:R5"/>
    <mergeCell ref="S2:S5"/>
    <mergeCell ref="T2:T5"/>
    <mergeCell ref="G136:W138"/>
    <mergeCell ref="U2:U5"/>
    <mergeCell ref="V2:V5"/>
    <mergeCell ref="W2:W5"/>
    <mergeCell ref="AA6:AA7"/>
    <mergeCell ref="I2:I5"/>
    <mergeCell ref="J2:J5"/>
    <mergeCell ref="K2:K5"/>
    <mergeCell ref="L2:L5"/>
    <mergeCell ref="M2:M5"/>
    <mergeCell ref="N2:N5"/>
    <mergeCell ref="X2:X5"/>
    <mergeCell ref="Y2:Y5"/>
    <mergeCell ref="Z2:Z5"/>
  </mergeCells>
  <hyperlinks>
    <hyperlink ref="AB3" location="Waterchemistry!F43:F58" tooltip="Depth and Ec  by date" display="depth &amp; Ec"/>
    <hyperlink ref="AB4" location="Waterchemistry!N43:R58" tooltip="pH by date" display="pH"/>
    <hyperlink ref="AB5" location="Waterchemistry!F60:F76" tooltip="Chlorophyll and Nitrogen" display="Chll &amp; TFN"/>
    <hyperlink ref="AA1:AC1" location="Waterchemistry!A6:Z35" tooltip="go to data matrix" display="physico -chemical data"/>
    <hyperlink ref="AC5" location="Waterchemistry!C101:T138" tooltip="pictorial correlation matrix" display="Correlogram"/>
    <hyperlink ref="AC4" location="Waterchemistry!T40:Z76" tooltip="ionic proportions" display="Cations &amp; Anions"/>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INTRODUCTION</vt:lpstr>
      <vt:lpstr>Inv. raw-matrix</vt:lpstr>
      <vt:lpstr>Invertebrate Richness</vt:lpstr>
      <vt:lpstr>Invertebrate Occurrence</vt:lpstr>
      <vt:lpstr>Invertebratecommunity structure</vt:lpstr>
      <vt:lpstr>Waterbird occurrence</vt:lpstr>
      <vt:lpstr>Waterbird richness</vt:lpstr>
      <vt:lpstr>Waterbirdcommunity Structure</vt:lpstr>
      <vt:lpstr>Waterchemistry</vt:lpstr>
      <vt:lpstr>Env variables </vt:lpstr>
      <vt:lpstr>Glossary</vt:lpstr>
      <vt:lpstr>Aknowledgements</vt:lpstr>
    </vt:vector>
  </TitlesOfParts>
  <Company>Department of Environment and Conservation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davidca</dc:creator>
  <cp:lastModifiedBy>Wright, Lisa</cp:lastModifiedBy>
  <dcterms:created xsi:type="dcterms:W3CDTF">2012-06-26T08:16:03Z</dcterms:created>
  <dcterms:modified xsi:type="dcterms:W3CDTF">2013-10-21T06:42:20Z</dcterms:modified>
</cp:coreProperties>
</file>